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ocuments\2021\SCI ISAPEG 2021\SISTEMA DE CONTROL INTERNO 2021\"/>
    </mc:Choice>
  </mc:AlternateContent>
  <bookViews>
    <workbookView xWindow="0" yWindow="0" windowWidth="13260" windowHeight="9450" tabRatio="637" firstSheet="1" activeTab="4"/>
  </bookViews>
  <sheets>
    <sheet name="Hoja1" sheetId="7" state="hidden" r:id="rId1"/>
    <sheet name="I. Evaluación de Riesgos" sheetId="5" r:id="rId2"/>
    <sheet name="II. Ev de Controles " sheetId="6" r:id="rId3"/>
    <sheet name="III. Mapa de Riesgo" sheetId="11" r:id="rId4"/>
    <sheet name="IV. Estrategias y Acciones" sheetId="10" r:id="rId5"/>
    <sheet name="Tabla Pond Valora. de Riesgos" sheetId="8" r:id="rId6"/>
  </sheets>
  <definedNames>
    <definedName name="¿TieneControles?">Hoja1!#REF!</definedName>
    <definedName name="ClasificaciónFactor">Hoja1!$D$2:$D$8</definedName>
    <definedName name="Cuadrantes">Hoja1!$K$2:$K$5</definedName>
    <definedName name="dajdak">Hoja1!#REF!</definedName>
    <definedName name="Estrategias">Hoja1!$L$2:$L$5</definedName>
    <definedName name="Impacto">Hoja1!$F$2:$F$11</definedName>
    <definedName name="Nivel">Hoja1!$B$2:$B$4</definedName>
    <definedName name="Probabilidad">Hoja1!$G$2:$G$11</definedName>
    <definedName name="Rubros">Hoja1!$C$2:$C$10</definedName>
    <definedName name="Selección">Hoja1!$A$2:$A$5</definedName>
    <definedName name="TieneControles">Hoja1!$H$2:$H$3</definedName>
    <definedName name="TipoControl">Hoja1!$I$2:$I$4</definedName>
    <definedName name="TipoFactor">Hoja1!$E$2:$E$3</definedName>
    <definedName name="ValoraciónSuficiencia">Hoja1!$J$2:$J$3</definedName>
    <definedName name="x">Hoja1!#REF!</definedName>
  </definedNames>
  <calcPr calcId="152511"/>
</workbook>
</file>

<file path=xl/calcChain.xml><?xml version="1.0" encoding="utf-8"?>
<calcChain xmlns="http://schemas.openxmlformats.org/spreadsheetml/2006/main">
  <c r="B13" i="6" l="1"/>
  <c r="B15" i="6"/>
  <c r="B17" i="6"/>
  <c r="B19" i="6"/>
  <c r="B21" i="6"/>
  <c r="B23" i="6"/>
  <c r="B25" i="6"/>
  <c r="B27" i="6"/>
  <c r="B29" i="6"/>
  <c r="B31" i="6"/>
  <c r="B11" i="6"/>
  <c r="S20" i="5"/>
  <c r="R20" i="5"/>
  <c r="Q20" i="5"/>
  <c r="P20" i="5"/>
  <c r="S19" i="5"/>
  <c r="R19" i="5"/>
  <c r="Q19" i="5"/>
  <c r="P19" i="5"/>
  <c r="S18" i="5"/>
  <c r="R18" i="5"/>
  <c r="Q18" i="5"/>
  <c r="P18" i="5"/>
  <c r="S17" i="5"/>
  <c r="R17" i="5"/>
  <c r="Q17" i="5"/>
  <c r="P17" i="5"/>
  <c r="S16" i="5"/>
  <c r="R16" i="5"/>
  <c r="Q16" i="5"/>
  <c r="P16" i="5"/>
  <c r="S15" i="5"/>
  <c r="R15" i="5"/>
  <c r="Q15" i="5"/>
  <c r="P15" i="5"/>
  <c r="S14" i="5"/>
  <c r="R14" i="5"/>
  <c r="Q14" i="5"/>
  <c r="P14" i="5"/>
  <c r="S13" i="5"/>
  <c r="R13" i="5"/>
  <c r="Q13" i="5"/>
  <c r="P13" i="5"/>
  <c r="S12" i="5"/>
  <c r="R12" i="5"/>
  <c r="Q12" i="5"/>
  <c r="P12" i="5"/>
  <c r="S11" i="5"/>
  <c r="R11" i="5"/>
  <c r="Q11" i="5"/>
  <c r="P11" i="5"/>
  <c r="B13" i="10"/>
  <c r="B14" i="10"/>
  <c r="B15" i="10"/>
  <c r="B16" i="10"/>
  <c r="B17" i="10"/>
  <c r="B18" i="10"/>
  <c r="B19" i="10"/>
  <c r="B20" i="10"/>
  <c r="B21" i="10"/>
  <c r="B22" i="10"/>
  <c r="A13" i="10"/>
  <c r="A14" i="10"/>
  <c r="A15" i="10"/>
  <c r="A16" i="10"/>
  <c r="A17" i="10"/>
  <c r="A18" i="10"/>
  <c r="A19" i="10"/>
  <c r="A20" i="10"/>
  <c r="A21" i="10"/>
  <c r="A22" i="10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B22" i="11"/>
  <c r="C22" i="11"/>
  <c r="D22" i="11"/>
  <c r="E22" i="11"/>
  <c r="A13" i="6"/>
  <c r="A15" i="6"/>
  <c r="A17" i="6"/>
  <c r="A19" i="6"/>
  <c r="A21" i="6"/>
  <c r="A23" i="6"/>
  <c r="A25" i="6"/>
  <c r="A27" i="6"/>
  <c r="A29" i="6"/>
  <c r="A31" i="6"/>
  <c r="F6" i="6"/>
  <c r="F5" i="6"/>
  <c r="A11" i="6" l="1"/>
  <c r="R10" i="5" l="1"/>
  <c r="S10" i="5" l="1"/>
  <c r="Q10" i="5"/>
  <c r="P10" i="5"/>
  <c r="B12" i="10" l="1"/>
  <c r="A12" i="10"/>
  <c r="B12" i="11"/>
  <c r="C12" i="11"/>
  <c r="E12" i="11"/>
  <c r="D12" i="11"/>
</calcChain>
</file>

<file path=xl/comments1.xml><?xml version="1.0" encoding="utf-8"?>
<comments xmlns="http://schemas.openxmlformats.org/spreadsheetml/2006/main">
  <authors>
    <author>v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
Numero consecutivo asignado por la Dependencia o Entidad 
Minimo uno por UR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Estructura básica de la Dependencia o Entidad
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 xml:space="preserve">Identificado como relevante que de materializarse pudiera obstaculizar o impedir el logro de objetivos y metas institucionales
</t>
        </r>
      </text>
    </comment>
    <comment ref="I8" authorId="0" shapeId="0">
      <text>
        <r>
          <rPr>
            <sz val="9"/>
            <color indexed="81"/>
            <rFont val="Tahoma"/>
            <family val="2"/>
          </rPr>
          <t xml:space="preserve">Principales circunstancias o situaciones de la presencia de un riesgo p probablidada de que este se materialice
</t>
        </r>
      </text>
    </comment>
    <comment ref="M8" authorId="0" shapeId="0">
      <text>
        <r>
          <rPr>
            <sz val="9"/>
            <color indexed="81"/>
            <rFont val="Tahoma"/>
            <family val="2"/>
          </rPr>
          <t xml:space="preserve">Consecuencias de la materialización del riesgo identificado, 
</t>
        </r>
      </text>
    </comment>
    <comment ref="I9" authorId="0" shapeId="0">
      <text>
        <r>
          <rPr>
            <sz val="9"/>
            <color indexed="81"/>
            <rFont val="Tahoma"/>
            <family val="2"/>
          </rPr>
          <t xml:space="preserve">como máximo 5 factores por riesgo
</t>
        </r>
      </text>
    </comment>
    <comment ref="N9" authorId="0" shapeId="0">
      <text>
        <r>
          <rPr>
            <sz val="9"/>
            <color indexed="81"/>
            <rFont val="Tahoma"/>
            <family val="2"/>
          </rPr>
          <t xml:space="preserve">Posibles efectos de la materialización del riesgo
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 xml:space="preserve">Posibilidad de que un riesgo se materialice
</t>
        </r>
      </text>
    </comment>
  </commentList>
</comments>
</file>

<file path=xl/comments2.xml><?xml version="1.0" encoding="utf-8"?>
<comments xmlns="http://schemas.openxmlformats.org/spreadsheetml/2006/main">
  <authors>
    <author>v</author>
  </authors>
  <commentList>
    <comment ref="D9" authorId="0" shapeId="0">
      <text>
        <r>
          <rPr>
            <sz val="9"/>
            <color indexed="81"/>
            <rFont val="Tahoma"/>
            <family val="2"/>
          </rPr>
          <t xml:space="preserve">Principales controles identificados.
Registrar como máximo 5 controles
</t>
        </r>
      </text>
    </comment>
    <comment ref="K10" authorId="0" shapeId="0">
      <text>
        <r>
          <rPr>
            <sz val="9"/>
            <color indexed="81"/>
            <rFont val="Tahoma"/>
            <family val="2"/>
          </rPr>
          <t xml:space="preserve">Si el control no cumple con los requisitos anteriores,se considera deficiente
</t>
        </r>
      </text>
    </comment>
  </commentList>
</comments>
</file>

<file path=xl/comments3.xml><?xml version="1.0" encoding="utf-8"?>
<comments xmlns="http://schemas.openxmlformats.org/spreadsheetml/2006/main">
  <authors>
    <author>v</author>
  </authors>
  <commentList>
    <comment ref="D10" authorId="0" shapeId="0">
      <text>
        <r>
          <rPr>
            <sz val="9"/>
            <color indexed="81"/>
            <rFont val="Tahoma"/>
            <family val="2"/>
          </rPr>
          <t xml:space="preserve">Actividades en base a la estrategia adoptada
</t>
        </r>
      </text>
    </comment>
  </commentList>
</comments>
</file>

<file path=xl/sharedStrings.xml><?xml version="1.0" encoding="utf-8"?>
<sst xmlns="http://schemas.openxmlformats.org/spreadsheetml/2006/main" count="631" uniqueCount="266">
  <si>
    <t>Descripción</t>
  </si>
  <si>
    <t>Nombre de la Dependencia o Entidad:</t>
  </si>
  <si>
    <t>I.
Riesgo de Atención Inmediata</t>
  </si>
  <si>
    <t>II.
Riesgo de atención periódica</t>
  </si>
  <si>
    <t>IV.
Riesgos Controlados</t>
  </si>
  <si>
    <t>Identificación y Evaluación de Riesgos</t>
  </si>
  <si>
    <t>Grado de Impacto</t>
  </si>
  <si>
    <t>Cuadrante</t>
  </si>
  <si>
    <t>Selección</t>
  </si>
  <si>
    <t>Nivel de decisión del riesgo</t>
  </si>
  <si>
    <t>Especificar otro</t>
  </si>
  <si>
    <t>No. De Riesgo</t>
  </si>
  <si>
    <t>Factor</t>
  </si>
  <si>
    <t>Tipo</t>
  </si>
  <si>
    <t>Valoración Inicial</t>
  </si>
  <si>
    <t>Probabilidad de Ocurrencia</t>
  </si>
  <si>
    <t>¿Tiene Controles?</t>
  </si>
  <si>
    <t>Control</t>
  </si>
  <si>
    <t>¿Está documentado?</t>
  </si>
  <si>
    <t>¿Está formalizado?</t>
  </si>
  <si>
    <t>¿Se aplica?</t>
  </si>
  <si>
    <t>¿Es efectivo?</t>
  </si>
  <si>
    <t>Determinación de Suficiencia o Deficiencia del Control</t>
  </si>
  <si>
    <t>Riesgo Controlado Suficientemente</t>
  </si>
  <si>
    <t>Valoración Final</t>
  </si>
  <si>
    <t>I. Evaluación Riesgos</t>
  </si>
  <si>
    <t>Área / Unidad Administrativa</t>
  </si>
  <si>
    <t>Rubro</t>
  </si>
  <si>
    <t>Clasificación</t>
  </si>
  <si>
    <t>Alineación a Estrategias, Objetivos, Metas Institucionales, o Procesos</t>
  </si>
  <si>
    <t>Estategia</t>
  </si>
  <si>
    <t>Objetivo</t>
  </si>
  <si>
    <t>Metas Institucionales</t>
  </si>
  <si>
    <t>Procesos</t>
  </si>
  <si>
    <t>RIESGO</t>
  </si>
  <si>
    <t>Estratégico</t>
  </si>
  <si>
    <t>Directivo</t>
  </si>
  <si>
    <t>Operativo</t>
  </si>
  <si>
    <t>Contabilidad</t>
  </si>
  <si>
    <t>Normativa</t>
  </si>
  <si>
    <t>Obras</t>
  </si>
  <si>
    <t>Recursos Financieros</t>
  </si>
  <si>
    <t>Recursos Humanos</t>
  </si>
  <si>
    <t>Recursos Materiales</t>
  </si>
  <si>
    <t>Tecnólogias de la Información</t>
  </si>
  <si>
    <t>Otro</t>
  </si>
  <si>
    <t>Programas, Objetivos y Metas</t>
  </si>
  <si>
    <t>Humano</t>
  </si>
  <si>
    <t>Financiero - Presupuestal</t>
  </si>
  <si>
    <t>Técnico - Administrativo</t>
  </si>
  <si>
    <t>Material</t>
  </si>
  <si>
    <t>Normativo</t>
  </si>
  <si>
    <t>Entorno</t>
  </si>
  <si>
    <t>Interno</t>
  </si>
  <si>
    <t>Externo</t>
  </si>
  <si>
    <t xml:space="preserve">
Grado de Impacto
</t>
  </si>
  <si>
    <t>Tabla de Ponderación para la Valoración de Riesgos</t>
  </si>
  <si>
    <t>Recurrente</t>
  </si>
  <si>
    <t>Probable</t>
  </si>
  <si>
    <t>Posible</t>
  </si>
  <si>
    <t>Inusual</t>
  </si>
  <si>
    <t>Remota</t>
  </si>
  <si>
    <t>Catastrófico</t>
  </si>
  <si>
    <t>Grave</t>
  </si>
  <si>
    <t>Serio</t>
  </si>
  <si>
    <t>Moderado</t>
  </si>
  <si>
    <t>Insignificante</t>
  </si>
  <si>
    <t>Riesgo que puede tener un pequeño o nulo efecto en la institución.</t>
  </si>
  <si>
    <t>Probabilidad de ocurrencia Muy Alta.</t>
  </si>
  <si>
    <t>Probabilidad de ocurrencia Alta.</t>
  </si>
  <si>
    <t>Probabilidad de ocurrencia Media.</t>
  </si>
  <si>
    <t>Probabilidad de ocurrencia Baja.</t>
  </si>
  <si>
    <t>Probabilidad de ocurrencia Muy Baja.</t>
  </si>
  <si>
    <t>10 - Recurrente</t>
  </si>
  <si>
    <t>9 - Recurrente</t>
  </si>
  <si>
    <t>8 - Probable</t>
  </si>
  <si>
    <t>7 - Probable</t>
  </si>
  <si>
    <t>6 - Posible</t>
  </si>
  <si>
    <t>5 - Posible</t>
  </si>
  <si>
    <t>4 - Inusual</t>
  </si>
  <si>
    <t>3 - Inusual</t>
  </si>
  <si>
    <t>2 - Remota</t>
  </si>
  <si>
    <t>1 - Remota</t>
  </si>
  <si>
    <t>10 - Catastrófico</t>
  </si>
  <si>
    <t>9 - Catastrófico</t>
  </si>
  <si>
    <t>8 - Grave</t>
  </si>
  <si>
    <t>7 - Grave</t>
  </si>
  <si>
    <t>6 - Serio</t>
  </si>
  <si>
    <t>5 - Serio</t>
  </si>
  <si>
    <t>4 - Moderado</t>
  </si>
  <si>
    <t>3 - Moderado</t>
  </si>
  <si>
    <t>2 - Insignificante</t>
  </si>
  <si>
    <t>1 - Insignificante</t>
  </si>
  <si>
    <t>Si</t>
  </si>
  <si>
    <t>No</t>
  </si>
  <si>
    <t>Preventivo</t>
  </si>
  <si>
    <t>Detectivo</t>
  </si>
  <si>
    <t>Correctivo</t>
  </si>
  <si>
    <t>Suficiente</t>
  </si>
  <si>
    <t>Deficiente</t>
  </si>
  <si>
    <t xml:space="preserve">Resultado de la Determinación del Control </t>
  </si>
  <si>
    <t>I.- Riesgo de Atención Inmediata</t>
  </si>
  <si>
    <t>II.- Riesgo de  Atención Períodica</t>
  </si>
  <si>
    <t>III.- Riesgo de Seguimiento</t>
  </si>
  <si>
    <t>IV.- Riesgo Controlado</t>
  </si>
  <si>
    <t>Evitar</t>
  </si>
  <si>
    <t>Riesgo</t>
  </si>
  <si>
    <t>Estrategias</t>
  </si>
  <si>
    <t>Acciones</t>
  </si>
  <si>
    <t>Responsable de Implementación</t>
  </si>
  <si>
    <t>Inicio</t>
  </si>
  <si>
    <t>Término</t>
  </si>
  <si>
    <t>Medios de Verificación / Evidencia Documental</t>
  </si>
  <si>
    <t>Resultados Esperados</t>
  </si>
  <si>
    <t>Cuadrantes</t>
  </si>
  <si>
    <t>II. EVALUACIÓN DE CONTROLES</t>
  </si>
  <si>
    <t xml:space="preserve"> III. VALORACIÓN DE RIESGOS VS CONTROLES</t>
  </si>
  <si>
    <t>Fecha de Elaboración:</t>
  </si>
  <si>
    <t>Identificación y Evaluación de Controles</t>
  </si>
  <si>
    <t>Matriz de Evaluación de Riesgos</t>
  </si>
  <si>
    <t>Responsable de Elaboración:</t>
  </si>
  <si>
    <t>Dañaria significativamente el patrimonio, incumplimientos normativos, problemas operativos o impacto ambiental o deterioro de la imagen o logro de objetivos institucionales. Además se refiriría una cantidad importante de tiempo de la alta dirección en investigar y corregir los daños.</t>
  </si>
  <si>
    <t xml:space="preserve">Influye directamente en el cumplimiento de la misión, perdida patrimonial, incumplimientos normativos, problemas operativos o de impacto ambiental o deterioro de la imagen, dejando además sin funcionar totalmente o por un período importante de tiempo los programas o servicios que integra la institución.
</t>
  </si>
  <si>
    <t xml:space="preserve">Causaría, ya sea una pérdida importante en el patrimonio, incumplimientos normativos, problemas operativos o de impacto ambiental o de un deterioro significativo de la imagen. Además se referiría una cantidad importante de tiempo de la alta dirección en investigar y corregir los daños.
</t>
  </si>
  <si>
    <t xml:space="preserve">Causa un daño patrimonial o imagen, que se puede corregir en el corto tiempo, y no afecta el cumplimiento de los objetivos estratégicos.
</t>
  </si>
  <si>
    <t>Núm. de Riesgo</t>
  </si>
  <si>
    <t>Clasificación de Riesgo</t>
  </si>
  <si>
    <t>Núm. de Factor</t>
  </si>
  <si>
    <t>Posibles efectos de la materialización del Riesgo</t>
  </si>
  <si>
    <t>Núm.</t>
  </si>
  <si>
    <t>Fecha</t>
  </si>
  <si>
    <t>Programa de Trabajo de Administración de Riesgos =  "PTAR"</t>
  </si>
  <si>
    <t>Programa de Trabajo de Administración de Riesgos</t>
  </si>
  <si>
    <t>III.
Riesgo de seguimiento</t>
  </si>
  <si>
    <t>Aceptar</t>
  </si>
  <si>
    <t>Mitigar</t>
  </si>
  <si>
    <t>Compartir</t>
  </si>
  <si>
    <t>Probabilidad de ocurrencia</t>
  </si>
  <si>
    <t>Grado de impacto</t>
  </si>
  <si>
    <t>CUADRANTE</t>
  </si>
  <si>
    <t>I. Riesgo de Atención Inmediata</t>
  </si>
  <si>
    <t>II. Riesgo de Atención Periódica</t>
  </si>
  <si>
    <t>III. Riesgo de Seguimiento</t>
  </si>
  <si>
    <t>IV. Riesgo Controlado</t>
  </si>
  <si>
    <t>II.- Riesgo de  Atención Periódica</t>
  </si>
  <si>
    <t xml:space="preserve">Responsable de Elaboración: 
</t>
  </si>
  <si>
    <t>Instituto de Salud Pública del Estado de Guanajuato</t>
  </si>
  <si>
    <t>2019_1</t>
  </si>
  <si>
    <t>2019_2</t>
  </si>
  <si>
    <t>2019_3</t>
  </si>
  <si>
    <t>2019_4</t>
  </si>
  <si>
    <t>2019_5</t>
  </si>
  <si>
    <t>2019_6</t>
  </si>
  <si>
    <t>2020_1</t>
  </si>
  <si>
    <t>2020_2</t>
  </si>
  <si>
    <t>2020_3</t>
  </si>
  <si>
    <t>2021_1</t>
  </si>
  <si>
    <t>2021_2</t>
  </si>
  <si>
    <t>Satisfacción del usuario por trato digno, deficiente.</t>
  </si>
  <si>
    <t>Tiempo de espera en consulta externa, prolongado.</t>
  </si>
  <si>
    <t>Proceso para la optimización del uso de vehículos oficiales, ineficiente.</t>
  </si>
  <si>
    <t>Manual de procedimientos específico, no actualizado.</t>
  </si>
  <si>
    <t>Expedientes clínicos no integrados correctamente.</t>
  </si>
  <si>
    <t>Inventario de bienes muebles controlado, de manera deficiente.</t>
  </si>
  <si>
    <t>Permanencia del personal, no documentado.</t>
  </si>
  <si>
    <t>Mantenimiento de bienes inmuebles realizados, de manera deficiente.</t>
  </si>
  <si>
    <t>Mantenimientos de equipo electromecánico, no ejecutados.</t>
  </si>
  <si>
    <t>Baja productividad de médicos por carga de trabajo, mal distribuida.</t>
  </si>
  <si>
    <t>Falta de seguimiento puntual a planes y programas de trabajo</t>
  </si>
  <si>
    <t>Rotación de personal innecesaria en sus turnos de trabajo e incumplimiento a metas y objetivos.</t>
  </si>
  <si>
    <t>Servicios de salud</t>
  </si>
  <si>
    <t>Carencia de aval ciudadano</t>
  </si>
  <si>
    <t>Incumplimiento a la normatividad que contempla la figura del aval ciudadano</t>
  </si>
  <si>
    <t>Llenado de múltiples documentos durante la atención del paciente</t>
  </si>
  <si>
    <t>Matriz de Administración de Riesgos Institucional</t>
  </si>
  <si>
    <t xml:space="preserve">            Matriz de Administración de Riesgos Institucional</t>
  </si>
  <si>
    <t>Mapa de Riesgos Institucional</t>
  </si>
  <si>
    <t>Unidad Responsable</t>
  </si>
  <si>
    <t>Titular de la Unidad Responsable</t>
  </si>
  <si>
    <t>Incremento del tiempo de espera de los usuarios al recibir el servicio</t>
  </si>
  <si>
    <t>Quejas por tiempo de espera en urgencias, por falta de seguimiento a protocolos de atención.</t>
  </si>
  <si>
    <t>Capacitación del personal que atiende triage</t>
  </si>
  <si>
    <t>Falta de conocimiento para canalizar a los usuarios en relación a la priorización de gravedad.</t>
  </si>
  <si>
    <t>No contar con la bitácora vehicular, debidamente llenada y en tiempo</t>
  </si>
  <si>
    <t>No se contaría con un registro de usuarios de los vehículos ni con responsables en caso de accidente.</t>
  </si>
  <si>
    <t>Falta de actualización de procedimientos alineados a la operatividad.</t>
  </si>
  <si>
    <t>Realizar funciones de manera diferente, incompleto o no acordes al puesto.</t>
  </si>
  <si>
    <t>Desconocimiento de los formatos que debe integrar el expediente clínico</t>
  </si>
  <si>
    <t>Expedientes incompletos y diagnósticos erróneos</t>
  </si>
  <si>
    <t>Falta de documentación de movimientos al inventario</t>
  </si>
  <si>
    <t>Desconocimiento real del estatus de los bienes muebles y su resguardatario.</t>
  </si>
  <si>
    <t>Falta de control de acceso al centro de trabajo</t>
  </si>
  <si>
    <t>Expedientes de personal incompletos.</t>
  </si>
  <si>
    <t>Falta de control en la ejecución de mantenmiento de bienes inmuebles.</t>
  </si>
  <si>
    <t>Ejecución de mantenimientos no acorde a lo programado.</t>
  </si>
  <si>
    <t>Falta de revisión al estado físico en que se encuentra el equipo electromecánico.</t>
  </si>
  <si>
    <t>No contar con una programación de servicios adecuada.</t>
  </si>
  <si>
    <t xml:space="preserve">Productividad </t>
  </si>
  <si>
    <t>Satisfacción al usuario</t>
  </si>
  <si>
    <t>Tiempo de espera</t>
  </si>
  <si>
    <t>Protocolos de atención</t>
  </si>
  <si>
    <t>Vehículos oficiales</t>
  </si>
  <si>
    <t>Manual de procedimientos</t>
  </si>
  <si>
    <t>Expediente clínico</t>
  </si>
  <si>
    <t>Inventario de bienes muebles</t>
  </si>
  <si>
    <t>Recursos humanos</t>
  </si>
  <si>
    <t>Mantenimiento</t>
  </si>
  <si>
    <t>1. Asignación de roles, turnos y permutas del personal de la rama médica; 2. Ejecución de planes y programas del área médica; y 3. Reporte de la productividad mensual por persona y por turno, de la rama médica.</t>
  </si>
  <si>
    <t>1. Reporte de acciones implementadas con base a los resultados de encuestas de trato digno; 2. Reportes de entradas y salidas de medicamento e insumos para la salud, con el stock definido de los medicamentos e insumos; y 3. Minutas de reunión de CECAS y/o COCASEP, donde haya participado y firme el aval ciudadano de la UR.</t>
  </si>
  <si>
    <t>1. Resultados respecto a la medición de tiempos de espera en urgencias; 2. Capacitación del personal asignado para la atención del área de urgencias, en TRIAGE, protocolos de atención al usuario; y 3. Roles y asignación de actividades, al personal encargado de canalizar pacientes en TRIAGE.</t>
  </si>
  <si>
    <t>1. Bitácoras de todos los vehículos asignados a los servidores públicos de la UR; 2. Resguardos de todos los vehículos asignados a los servidores públicos de la UR; y 3. Políticas internas de la UR, para el uso de vehículos oficiales (que incluya su uso fuera de horario laboral y en periodos vacacionales)</t>
  </si>
  <si>
    <t>1. Documentación que soporte las acciones de supervisión para la integración correcta  del expediente clínico con apego a la norma, previo a la sesión del comité; 2. Listado del contenido del expediente clínico en cumplimiento a la normatividad aplicable, así como, los formatos que den cumplimiento a dicho listado; y 3. Documentación soporte de la ejecución del proceso para alta y baja de expedientes clínicos en físico y electrónico.</t>
  </si>
  <si>
    <t>1. Estatus de conciliación física del Anexo I de bienes muebles, contra los bienes muebles en físico, del ejercicio 2022; 2. Reporte de reubicaciones y bajas de bienes muebles; y 3. Documentación soporte de las acciones de seguimiento para conciliar los bienes muebles con marca NL (No localizados).</t>
  </si>
  <si>
    <t>1. Pase de lista/check list que soporte la supervisión ejecutada, por el jefe inmediato o encargado de turno, firmado por el titular de por lo menos 2 meses; 2. Reporte de administración de tiempo extra y el pago del mismo, de al menos 2 meses; y 3. Reporte de entradas y salidas del personal adscrito a la UR, durante su horario laboral (salidas personales u oficiales).</t>
  </si>
  <si>
    <t>1. Solicitudes de mantenimiento con anexos M-2 y M-3 formalizados, de acuerdo al programa anual del ejercicio 2022; 2. Supervisión de la ejecución de por lo menos dos mantenimientos contratados que incluya minutas, bitácoras y/o actas realizadas y formalizadas por el personal de la UR, durante la ejecución de los trabajos de acuerdo al contrato celebrado; y 3. Expediente completo desde la solicitud del mantenimiento hasta el trámite de pago del mismo, de por lo menos dos servicios de mantenimiento programado para el anexo M-2 y dos servicios de mantenimiento programado para el anexo M-3.</t>
  </si>
  <si>
    <t>1. Bitácoras y/o minutas, de la verificación técnica/especializada de manera periódica, del funcionamiento de los equipos electromecánicos durante el ejercicio 2022; 2. Solicitudes de mantenimiento con anexo M-4 formalizado, de acuerdo al programa anual del ejercicio 2022; y 3. Supervisión de la ejecución de por lo menos dos mantenimientos contratados que incluya minutas, bitácoras y/o actas realizadas y formalizadas por el personal de la UR, durante la ejecución de los trabajos de acuerdo a lo programado.</t>
  </si>
  <si>
    <t>Documentar la asignación de tareas y los resultados logrados.</t>
  </si>
  <si>
    <t>1. Obtención de información para mapeo de procedimientos por área o departamento; 2. Acciones desarrolladas para actualizar el listado de procedimientos específicos validado por el titular de la UR, alineados con la operatividad actual de la UR; y 3. Documentación soporte de la ejecución, de al menos 3 procedimientos en el área médica y 3 en el área administrativa.</t>
  </si>
  <si>
    <t>Documentar las acciones de supervisión a los servicios de mantenimiento.</t>
  </si>
  <si>
    <t>Documentar la verificacion de la permanencia del personal, durante la jornada laboral.</t>
  </si>
  <si>
    <t>1. Minutas de reunión con personal de archivo clínico, para abordar áreas de oportunidad y propuesta de mejora; 2. Reporte de tiempos de espera, durante la recolección de datos; y 3. Reporte de tiempos de espera durante la consulta médica.</t>
  </si>
  <si>
    <t>Seguimiento a resultados de encuestas, SESTAD,  control de medicamentos e insumos, minutas de reuniones donde participe y firme el aval ciudadano.</t>
  </si>
  <si>
    <t>Análisis a la plantilla y servicios, roles, turnos, permutas, guardias, vacaciones, cobertura, festivos, hoja diaria, reportes de productividad y SIMBA.</t>
  </si>
  <si>
    <t>Protocolos, capacitación, hoja diaria, roles, priorización en atención médica, asignación de tareas, supervisión y resultados.</t>
  </si>
  <si>
    <t>Documentar la verificación del estado actual de los bienes electromecánicos, previo a la contratación de servicios.</t>
  </si>
  <si>
    <t>Documentar resultados de satisfacción al usuario por trato digno.</t>
  </si>
  <si>
    <t>Documentar quejas en el servicio de urgencias y seguimiento de protocolos.</t>
  </si>
  <si>
    <t>Documentar el proceso del uso de vehículos oficiales.</t>
  </si>
  <si>
    <t>Documentar tiempo de espera en consulta externa.</t>
  </si>
  <si>
    <t>Documentar acciones para la actualizaci´n del manual de procedimientos.</t>
  </si>
  <si>
    <t>Documentar la intergación correcta del expediente clínico y la supervisión.</t>
  </si>
  <si>
    <t>Documentar acciones para el levantamiento del inventario de bienes muebles, previo a la emisión del Anexo I.</t>
  </si>
  <si>
    <t>si</t>
  </si>
  <si>
    <t>Programa de cobertura</t>
  </si>
  <si>
    <t>Programa de vacaciones</t>
  </si>
  <si>
    <t>Cuenta con aval ciudadano</t>
  </si>
  <si>
    <t>Capacitación en cultura del buen trato</t>
  </si>
  <si>
    <t>Encuesta de satisfacción, trato adecuado y digno</t>
  </si>
  <si>
    <t>Programación de citas</t>
  </si>
  <si>
    <t>Bitácoras</t>
  </si>
  <si>
    <t>Sistema Unificado de Gestió para la atiención y orientacióm</t>
  </si>
  <si>
    <t>Procedimiento para el uso vehicular</t>
  </si>
  <si>
    <t xml:space="preserve">Guía Técnica para la elaboración y actualización de manuales de procedimientos  </t>
  </si>
  <si>
    <t>Listado de procedimientos</t>
  </si>
  <si>
    <t>Capacitación en expediente clínico</t>
  </si>
  <si>
    <t>Sistema Electrónico Estatal</t>
  </si>
  <si>
    <t>Cédula de totales</t>
  </si>
  <si>
    <t>Mecanismo de registro de asistencia</t>
  </si>
  <si>
    <t>Revisión de asistencia</t>
  </si>
  <si>
    <t>Programa anual de mantenimiento</t>
  </si>
  <si>
    <t>Listado de documentos quese  debe integrar</t>
  </si>
  <si>
    <t>Solicitud de mantenimiento</t>
  </si>
  <si>
    <t>2019_2,                                                                                                               2019_3,                                                                                                           2019_4</t>
  </si>
  <si>
    <t>2019_5,                                                                                                               2020_3,                                                                                                           2021_2</t>
  </si>
  <si>
    <t>2019_1,                                                                                                               2020_2,                                                                                                           2021_1</t>
  </si>
  <si>
    <t xml:space="preserve">Minutas y seguimiento de acuerdos, hoja diaria, metas de consultas, concentrado de consulta externa, reporte de consultas programadas contra consultas atendidas, formato de recolección de datos, INDICAS,  </t>
  </si>
  <si>
    <t>Bitácoras firmadas, resguardos firmados, políticas internas firmadas y/o el procedimiento con políticas internas debidamente firmado.</t>
  </si>
  <si>
    <t>Mapeo de procedimientos, inventario de procedimientos y documentación de ejecución de procedimientos administrativos y del área médica.</t>
  </si>
  <si>
    <t>Formatos que integran el expediente clínico, documental de la supervisión a la integración de los expedientes clínicos, documental del proceso para alta y baja de expedientes clínicos en físico y electrónico.</t>
  </si>
  <si>
    <t>Conciliación del inventario de bienes muebles, reporte de reubicaciones y bajas de bienes muebles y documental de acciones para la conciliación de bienes NL.</t>
  </si>
  <si>
    <t>Pases de lista firmados, reporte de tiempo extra y el pago del mismo, pases de salida, oficios comisión, control de incidencias, permutas, cambio de horario, reporte de entradas y salidas del personal.</t>
  </si>
  <si>
    <t>Anexos 2 y 3 firmados, documental de supervisión, expedientes completos correspondientes a cada Anexo.</t>
  </si>
  <si>
    <t>Bitácoras, minutas, solicitudes de mantenimiento, Anexo 4 y documental de supervisión a los trabajo programados y ejecutados.</t>
  </si>
  <si>
    <t>Dr. Enrique Negrete Pérez, Director General de Administración</t>
  </si>
  <si>
    <t>IV. ESTRATEGÍA PARA ADMINISTRAR EL RIESGO</t>
  </si>
  <si>
    <t>IV.  ESTRATEGIAS Y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</si>
</sst>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Calibri"/>
      <family val="2"/>
      <scheme val="minor"/>
    </font>
    <font>
      <b/>
      <sz val="20"/>
      <color theme="1"/>
      <name val="Arial"/>
      <family val="2"/>
    </font>
    <font>
      <b/>
      <u/>
      <sz val="20"/>
      <name val="Arial"/>
      <family val="2"/>
    </font>
    <font>
      <b/>
      <u/>
      <sz val="20"/>
      <color theme="1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13" fillId="11" borderId="0" xfId="0" applyFont="1" applyFill="1" applyBorder="1" applyAlignment="1">
      <alignment vertical="center" wrapText="1"/>
    </xf>
    <xf numFmtId="0" fontId="13" fillId="11" borderId="4" xfId="0" applyFont="1" applyFill="1" applyBorder="1" applyAlignment="1">
      <alignment vertical="center" wrapText="1"/>
    </xf>
    <xf numFmtId="0" fontId="5" fillId="11" borderId="0" xfId="0" applyFont="1" applyFill="1" applyBorder="1" applyAlignment="1">
      <alignment vertical="center" wrapText="1"/>
    </xf>
    <xf numFmtId="0" fontId="12" fillId="11" borderId="0" xfId="0" applyFont="1" applyFill="1" applyBorder="1" applyAlignment="1">
      <alignment vertical="center" wrapText="1"/>
    </xf>
    <xf numFmtId="0" fontId="5" fillId="11" borderId="4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8" fillId="12" borderId="10" xfId="0" applyFont="1" applyFill="1" applyBorder="1" applyAlignment="1">
      <alignment horizontal="center"/>
    </xf>
    <xf numFmtId="0" fontId="8" fillId="12" borderId="11" xfId="0" applyFont="1" applyFill="1" applyBorder="1" applyAlignment="1">
      <alignment horizontal="center"/>
    </xf>
    <xf numFmtId="0" fontId="8" fillId="12" borderId="12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8" fillId="12" borderId="13" xfId="0" applyFont="1" applyFill="1" applyBorder="1" applyAlignment="1">
      <alignment horizontal="center"/>
    </xf>
    <xf numFmtId="0" fontId="8" fillId="12" borderId="14" xfId="0" applyFont="1" applyFill="1" applyBorder="1" applyAlignment="1">
      <alignment horizontal="center"/>
    </xf>
    <xf numFmtId="0" fontId="8" fillId="12" borderId="3" xfId="0" applyFont="1" applyFill="1" applyBorder="1" applyAlignment="1">
      <alignment horizontal="center"/>
    </xf>
    <xf numFmtId="0" fontId="8" fillId="12" borderId="15" xfId="0" applyFont="1" applyFill="1" applyBorder="1" applyAlignment="1">
      <alignment horizontal="center"/>
    </xf>
    <xf numFmtId="0" fontId="8" fillId="13" borderId="10" xfId="0" applyFont="1" applyFill="1" applyBorder="1" applyAlignment="1">
      <alignment horizontal="center"/>
    </xf>
    <xf numFmtId="0" fontId="8" fillId="13" borderId="11" xfId="0" applyFont="1" applyFill="1" applyBorder="1" applyAlignment="1">
      <alignment horizontal="center"/>
    </xf>
    <xf numFmtId="0" fontId="8" fillId="13" borderId="12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0" fontId="8" fillId="13" borderId="13" xfId="0" applyFont="1" applyFill="1" applyBorder="1" applyAlignment="1">
      <alignment horizontal="center"/>
    </xf>
    <xf numFmtId="0" fontId="8" fillId="13" borderId="14" xfId="0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/>
    </xf>
    <xf numFmtId="0" fontId="8" fillId="13" borderId="1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2" fillId="11" borderId="0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5" xfId="0" applyBorder="1"/>
    <xf numFmtId="0" fontId="15" fillId="11" borderId="24" xfId="0" applyFont="1" applyFill="1" applyBorder="1" applyAlignment="1">
      <alignment horizontal="center"/>
    </xf>
    <xf numFmtId="0" fontId="0" fillId="11" borderId="0" xfId="0" applyFill="1" applyBorder="1"/>
    <xf numFmtId="0" fontId="0" fillId="0" borderId="2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5" xfId="0" applyBorder="1"/>
    <xf numFmtId="0" fontId="0" fillId="0" borderId="4" xfId="0" applyBorder="1"/>
    <xf numFmtId="0" fontId="0" fillId="0" borderId="17" xfId="0" applyBorder="1"/>
    <xf numFmtId="0" fontId="15" fillId="11" borderId="0" xfId="0" applyFont="1" applyFill="1" applyBorder="1" applyAlignment="1"/>
    <xf numFmtId="0" fontId="0" fillId="11" borderId="5" xfId="0" applyFill="1" applyBorder="1"/>
    <xf numFmtId="0" fontId="8" fillId="14" borderId="9" xfId="0" applyFont="1" applyFill="1" applyBorder="1" applyAlignment="1">
      <alignment horizontal="center"/>
    </xf>
    <xf numFmtId="0" fontId="8" fillId="14" borderId="10" xfId="0" applyFont="1" applyFill="1" applyBorder="1" applyAlignment="1">
      <alignment horizontal="center"/>
    </xf>
    <xf numFmtId="0" fontId="8" fillId="14" borderId="11" xfId="0" applyFont="1" applyFill="1" applyBorder="1" applyAlignment="1">
      <alignment horizontal="center"/>
    </xf>
    <xf numFmtId="0" fontId="8" fillId="14" borderId="12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8" fillId="14" borderId="13" xfId="0" applyFont="1" applyFill="1" applyBorder="1" applyAlignment="1">
      <alignment horizontal="center"/>
    </xf>
    <xf numFmtId="0" fontId="8" fillId="14" borderId="14" xfId="0" applyFont="1" applyFill="1" applyBorder="1" applyAlignment="1">
      <alignment horizontal="center"/>
    </xf>
    <xf numFmtId="0" fontId="8" fillId="14" borderId="3" xfId="0" applyFont="1" applyFill="1" applyBorder="1" applyAlignment="1">
      <alignment horizontal="center"/>
    </xf>
    <xf numFmtId="0" fontId="8" fillId="14" borderId="15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 vertical="center" wrapText="1"/>
    </xf>
    <xf numFmtId="0" fontId="13" fillId="11" borderId="24" xfId="0" applyFont="1" applyFill="1" applyBorder="1" applyAlignment="1">
      <alignment vertical="center" wrapText="1"/>
    </xf>
    <xf numFmtId="0" fontId="13" fillId="11" borderId="5" xfId="0" applyFont="1" applyFill="1" applyBorder="1" applyAlignment="1">
      <alignment vertical="center" wrapText="1"/>
    </xf>
    <xf numFmtId="0" fontId="13" fillId="11" borderId="25" xfId="0" applyFont="1" applyFill="1" applyBorder="1" applyAlignment="1">
      <alignment vertical="center" wrapText="1"/>
    </xf>
    <xf numFmtId="0" fontId="13" fillId="11" borderId="17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5" xfId="0" applyFill="1" applyBorder="1"/>
    <xf numFmtId="0" fontId="0" fillId="0" borderId="0" xfId="0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/>
    <xf numFmtId="0" fontId="0" fillId="0" borderId="17" xfId="0" applyFill="1" applyBorder="1"/>
    <xf numFmtId="0" fontId="4" fillId="0" borderId="0" xfId="0" applyFont="1" applyFill="1" applyBorder="1"/>
    <xf numFmtId="0" fontId="13" fillId="11" borderId="5" xfId="0" applyFont="1" applyFill="1" applyBorder="1" applyAlignment="1">
      <alignment horizontal="center" vertical="center" wrapText="1"/>
    </xf>
    <xf numFmtId="0" fontId="12" fillId="11" borderId="24" xfId="0" applyFont="1" applyFill="1" applyBorder="1" applyAlignment="1">
      <alignment horizontal="center" vertical="center" wrapText="1"/>
    </xf>
    <xf numFmtId="0" fontId="12" fillId="11" borderId="5" xfId="0" applyFont="1" applyFill="1" applyBorder="1" applyAlignment="1">
      <alignment horizontal="center" vertical="center" wrapText="1"/>
    </xf>
    <xf numFmtId="0" fontId="12" fillId="11" borderId="5" xfId="0" applyFont="1" applyFill="1" applyBorder="1" applyAlignment="1">
      <alignment vertical="center" wrapText="1"/>
    </xf>
    <xf numFmtId="0" fontId="5" fillId="11" borderId="5" xfId="0" applyFont="1" applyFill="1" applyBorder="1" applyAlignment="1">
      <alignment vertical="center" wrapText="1"/>
    </xf>
    <xf numFmtId="0" fontId="5" fillId="11" borderId="17" xfId="0" applyFont="1" applyFill="1" applyBorder="1" applyAlignment="1">
      <alignment vertical="center" wrapText="1"/>
    </xf>
    <xf numFmtId="0" fontId="8" fillId="0" borderId="0" xfId="0" applyFont="1"/>
    <xf numFmtId="0" fontId="20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2" fillId="0" borderId="24" xfId="0" applyFont="1" applyBorder="1"/>
    <xf numFmtId="0" fontId="23" fillId="0" borderId="0" xfId="0" applyFont="1" applyBorder="1"/>
    <xf numFmtId="0" fontId="23" fillId="0" borderId="0" xfId="0" applyFont="1" applyBorder="1" applyAlignment="1">
      <alignment horizontal="center" vertical="center"/>
    </xf>
    <xf numFmtId="0" fontId="23" fillId="0" borderId="0" xfId="0" applyFont="1" applyFill="1"/>
    <xf numFmtId="0" fontId="23" fillId="0" borderId="4" xfId="0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/>
    </xf>
    <xf numFmtId="0" fontId="12" fillId="11" borderId="24" xfId="0" applyFont="1" applyFill="1" applyBorder="1" applyAlignment="1">
      <alignment horizontal="center" vertical="center" wrapText="1"/>
    </xf>
    <xf numFmtId="0" fontId="12" fillId="11" borderId="0" xfId="0" applyFont="1" applyFill="1" applyBorder="1" applyAlignment="1">
      <alignment horizontal="center" vertical="center" wrapText="1"/>
    </xf>
    <xf numFmtId="0" fontId="15" fillId="11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2" fillId="11" borderId="5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9" fillId="11" borderId="5" xfId="0" applyFont="1" applyFill="1" applyBorder="1" applyAlignment="1">
      <alignment vertical="center" wrapText="1"/>
    </xf>
    <xf numFmtId="14" fontId="13" fillId="11" borderId="4" xfId="0" applyNumberFormat="1" applyFont="1" applyFill="1" applyBorder="1" applyAlignment="1">
      <alignment horizontal="left" wrapText="1"/>
    </xf>
    <xf numFmtId="0" fontId="13" fillId="11" borderId="4" xfId="0" applyFont="1" applyFill="1" applyBorder="1" applyAlignment="1">
      <alignment horizontal="left" wrapText="1"/>
    </xf>
    <xf numFmtId="0" fontId="0" fillId="11" borderId="4" xfId="0" applyFill="1" applyBorder="1"/>
    <xf numFmtId="0" fontId="0" fillId="11" borderId="17" xfId="0" applyFill="1" applyBorder="1"/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" fontId="24" fillId="0" borderId="2" xfId="0" applyNumberFormat="1" applyFont="1" applyFill="1" applyBorder="1" applyAlignment="1">
      <alignment horizontal="center" vertical="center" wrapText="1"/>
    </xf>
    <xf numFmtId="0" fontId="24" fillId="0" borderId="1" xfId="0" applyFont="1" applyBorder="1"/>
    <xf numFmtId="49" fontId="24" fillId="0" borderId="1" xfId="0" applyNumberFormat="1" applyFont="1" applyBorder="1" applyAlignment="1">
      <alignment wrapText="1"/>
    </xf>
    <xf numFmtId="0" fontId="24" fillId="0" borderId="1" xfId="0" applyFont="1" applyFill="1" applyBorder="1"/>
    <xf numFmtId="0" fontId="24" fillId="0" borderId="1" xfId="0" applyFont="1" applyFill="1" applyBorder="1" applyAlignment="1">
      <alignment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justify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justify" vertical="center" wrapText="1"/>
    </xf>
    <xf numFmtId="0" fontId="24" fillId="0" borderId="1" xfId="0" applyFont="1" applyBorder="1" applyAlignment="1">
      <alignment wrapText="1"/>
    </xf>
    <xf numFmtId="0" fontId="24" fillId="0" borderId="1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  <protection locked="0"/>
    </xf>
    <xf numFmtId="14" fontId="24" fillId="0" borderId="1" xfId="0" applyNumberFormat="1" applyFont="1" applyBorder="1" applyAlignment="1">
      <alignment horizontal="center" vertical="center" wrapText="1"/>
    </xf>
    <xf numFmtId="0" fontId="13" fillId="11" borderId="0" xfId="0" applyFont="1" applyFill="1" applyBorder="1" applyAlignment="1">
      <alignment horizontal="left" wrapText="1"/>
    </xf>
    <xf numFmtId="14" fontId="13" fillId="11" borderId="0" xfId="0" applyNumberFormat="1" applyFont="1" applyFill="1" applyBorder="1" applyAlignment="1">
      <alignment wrapText="1"/>
    </xf>
    <xf numFmtId="0" fontId="13" fillId="11" borderId="0" xfId="0" applyFont="1" applyFill="1" applyBorder="1" applyAlignment="1">
      <alignment wrapText="1"/>
    </xf>
    <xf numFmtId="0" fontId="0" fillId="11" borderId="24" xfId="0" applyFont="1" applyFill="1" applyBorder="1"/>
    <xf numFmtId="0" fontId="0" fillId="11" borderId="25" xfId="0" applyFont="1" applyFill="1" applyBorder="1"/>
    <xf numFmtId="0" fontId="26" fillId="11" borderId="4" xfId="0" applyFont="1" applyFill="1" applyBorder="1"/>
    <xf numFmtId="0" fontId="24" fillId="0" borderId="1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wrapText="1"/>
    </xf>
    <xf numFmtId="0" fontId="7" fillId="12" borderId="13" xfId="0" applyFont="1" applyFill="1" applyBorder="1" applyAlignment="1">
      <alignment horizontal="center" wrapText="1"/>
    </xf>
    <xf numFmtId="0" fontId="7" fillId="13" borderId="10" xfId="0" applyFont="1" applyFill="1" applyBorder="1" applyAlignment="1">
      <alignment horizontal="center"/>
    </xf>
    <xf numFmtId="0" fontId="7" fillId="13" borderId="13" xfId="0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1" fillId="11" borderId="22" xfId="0" applyFont="1" applyFill="1" applyBorder="1" applyAlignment="1">
      <alignment horizontal="right" vertical="center"/>
    </xf>
    <xf numFmtId="0" fontId="11" fillId="11" borderId="23" xfId="0" applyFont="1" applyFill="1" applyBorder="1" applyAlignment="1">
      <alignment horizontal="right" vertical="center"/>
    </xf>
    <xf numFmtId="0" fontId="11" fillId="11" borderId="16" xfId="0" applyFont="1" applyFill="1" applyBorder="1" applyAlignment="1">
      <alignment horizontal="right" vertical="center"/>
    </xf>
    <xf numFmtId="0" fontId="13" fillId="11" borderId="4" xfId="0" applyFont="1" applyFill="1" applyBorder="1" applyAlignment="1">
      <alignment horizontal="left" wrapText="1"/>
    </xf>
    <xf numFmtId="0" fontId="25" fillId="11" borderId="0" xfId="0" applyFont="1" applyFill="1" applyBorder="1" applyAlignment="1">
      <alignment horizontal="right"/>
    </xf>
    <xf numFmtId="0" fontId="25" fillId="11" borderId="4" xfId="0" applyFont="1" applyFill="1" applyBorder="1" applyAlignment="1">
      <alignment horizontal="right" wrapText="1"/>
    </xf>
    <xf numFmtId="0" fontId="12" fillId="11" borderId="24" xfId="0" applyFont="1" applyFill="1" applyBorder="1" applyAlignment="1">
      <alignment horizontal="center" vertical="center" wrapText="1"/>
    </xf>
    <xf numFmtId="0" fontId="12" fillId="11" borderId="0" xfId="0" applyFont="1" applyFill="1" applyBorder="1" applyAlignment="1">
      <alignment horizontal="center" vertical="center" wrapText="1"/>
    </xf>
    <xf numFmtId="0" fontId="16" fillId="11" borderId="24" xfId="0" applyFont="1" applyFill="1" applyBorder="1" applyAlignment="1">
      <alignment horizontal="center" vertical="center" wrapText="1"/>
    </xf>
    <xf numFmtId="0" fontId="16" fillId="11" borderId="0" xfId="0" applyFont="1" applyFill="1" applyBorder="1" applyAlignment="1">
      <alignment horizontal="center" vertical="center" wrapText="1"/>
    </xf>
    <xf numFmtId="0" fontId="15" fillId="11" borderId="0" xfId="0" applyFont="1" applyFill="1" applyBorder="1" applyAlignment="1">
      <alignment horizontal="center"/>
    </xf>
    <xf numFmtId="0" fontId="15" fillId="11" borderId="5" xfId="0" applyFont="1" applyFill="1" applyBorder="1" applyAlignment="1">
      <alignment horizontal="center"/>
    </xf>
    <xf numFmtId="0" fontId="11" fillId="11" borderId="0" xfId="0" applyFont="1" applyFill="1" applyBorder="1" applyAlignment="1">
      <alignment horizontal="center" vertical="center"/>
    </xf>
    <xf numFmtId="0" fontId="11" fillId="11" borderId="5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left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3" fillId="11" borderId="22" xfId="0" applyFont="1" applyFill="1" applyBorder="1" applyAlignment="1">
      <alignment horizontal="right" vertical="center"/>
    </xf>
    <xf numFmtId="0" fontId="3" fillId="11" borderId="23" xfId="0" applyFont="1" applyFill="1" applyBorder="1" applyAlignment="1">
      <alignment horizontal="right" vertical="center"/>
    </xf>
    <xf numFmtId="0" fontId="3" fillId="11" borderId="16" xfId="0" applyFont="1" applyFill="1" applyBorder="1" applyAlignment="1">
      <alignment horizontal="right" vertical="center"/>
    </xf>
    <xf numFmtId="0" fontId="25" fillId="11" borderId="24" xfId="0" applyFont="1" applyFill="1" applyBorder="1" applyAlignment="1">
      <alignment horizontal="right" wrapText="1"/>
    </xf>
    <xf numFmtId="0" fontId="25" fillId="11" borderId="0" xfId="0" applyFont="1" applyFill="1" applyBorder="1" applyAlignment="1">
      <alignment horizontal="right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5" fillId="11" borderId="25" xfId="0" applyFont="1" applyFill="1" applyBorder="1" applyAlignment="1">
      <alignment horizontal="right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15" fillId="11" borderId="22" xfId="0" applyFont="1" applyFill="1" applyBorder="1" applyAlignment="1">
      <alignment horizontal="center"/>
    </xf>
    <xf numFmtId="0" fontId="15" fillId="11" borderId="23" xfId="0" applyFont="1" applyFill="1" applyBorder="1" applyAlignment="1">
      <alignment horizontal="center"/>
    </xf>
    <xf numFmtId="0" fontId="15" fillId="11" borderId="16" xfId="0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/>
    </xf>
    <xf numFmtId="0" fontId="17" fillId="11" borderId="0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5" fillId="11" borderId="25" xfId="0" applyFont="1" applyFill="1" applyBorder="1" applyAlignment="1">
      <alignment horizontal="right" vertical="center" wrapText="1"/>
    </xf>
    <xf numFmtId="0" fontId="25" fillId="11" borderId="4" xfId="0" applyFont="1" applyFill="1" applyBorder="1" applyAlignment="1">
      <alignment horizontal="right" vertical="center" wrapText="1"/>
    </xf>
    <xf numFmtId="0" fontId="25" fillId="11" borderId="24" xfId="0" applyFont="1" applyFill="1" applyBorder="1" applyAlignment="1">
      <alignment horizontal="right" vertical="center" wrapText="1"/>
    </xf>
    <xf numFmtId="0" fontId="25" fillId="11" borderId="0" xfId="0" applyFont="1" applyFill="1" applyBorder="1" applyAlignment="1">
      <alignment horizontal="right" vertical="center" wrapText="1"/>
    </xf>
    <xf numFmtId="0" fontId="12" fillId="11" borderId="5" xfId="0" applyFont="1" applyFill="1" applyBorder="1" applyAlignment="1">
      <alignment horizontal="center" vertical="center" wrapText="1"/>
    </xf>
    <xf numFmtId="0" fontId="19" fillId="11" borderId="24" xfId="0" applyFont="1" applyFill="1" applyBorder="1" applyAlignment="1">
      <alignment horizontal="center" vertical="center" wrapText="1"/>
    </xf>
    <xf numFmtId="0" fontId="19" fillId="11" borderId="0" xfId="0" applyFont="1" applyFill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0" fillId="0" borderId="11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19" xfId="0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ill>
        <patternFill>
          <bgColor rgb="FF00B0F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ill>
        <patternFill>
          <bgColor rgb="FF00B0F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</xdr:colOff>
      <xdr:row>7</xdr:row>
      <xdr:rowOff>153184</xdr:rowOff>
    </xdr:from>
    <xdr:to>
      <xdr:col>0</xdr:col>
      <xdr:colOff>487082</xdr:colOff>
      <xdr:row>7</xdr:row>
      <xdr:rowOff>443042</xdr:rowOff>
    </xdr:to>
    <xdr:sp macro="" textlink="">
      <xdr:nvSpPr>
        <xdr:cNvPr id="17" name="16 Elipse"/>
        <xdr:cNvSpPr/>
      </xdr:nvSpPr>
      <xdr:spPr>
        <a:xfrm>
          <a:off x="156882" y="3264684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</a:t>
          </a:r>
        </a:p>
      </xdr:txBody>
    </xdr:sp>
    <xdr:clientData/>
  </xdr:twoCellAnchor>
  <xdr:twoCellAnchor>
    <xdr:from>
      <xdr:col>1</xdr:col>
      <xdr:colOff>347382</xdr:colOff>
      <xdr:row>7</xdr:row>
      <xdr:rowOff>153807</xdr:rowOff>
    </xdr:from>
    <xdr:to>
      <xdr:col>1</xdr:col>
      <xdr:colOff>677582</xdr:colOff>
      <xdr:row>7</xdr:row>
      <xdr:rowOff>443665</xdr:rowOff>
    </xdr:to>
    <xdr:sp macro="" textlink="">
      <xdr:nvSpPr>
        <xdr:cNvPr id="20" name="19 Elipse"/>
        <xdr:cNvSpPr/>
      </xdr:nvSpPr>
      <xdr:spPr>
        <a:xfrm>
          <a:off x="1045882" y="3265307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2</a:t>
          </a:r>
        </a:p>
      </xdr:txBody>
    </xdr:sp>
    <xdr:clientData/>
  </xdr:twoCellAnchor>
  <xdr:twoCellAnchor>
    <xdr:from>
      <xdr:col>2</xdr:col>
      <xdr:colOff>841064</xdr:colOff>
      <xdr:row>8</xdr:row>
      <xdr:rowOff>59779</xdr:rowOff>
    </xdr:from>
    <xdr:to>
      <xdr:col>3</xdr:col>
      <xdr:colOff>162735</xdr:colOff>
      <xdr:row>8</xdr:row>
      <xdr:rowOff>349637</xdr:rowOff>
    </xdr:to>
    <xdr:sp macro="" textlink="">
      <xdr:nvSpPr>
        <xdr:cNvPr id="21" name="20 Elipse"/>
        <xdr:cNvSpPr/>
      </xdr:nvSpPr>
      <xdr:spPr>
        <a:xfrm>
          <a:off x="2597897" y="4017946"/>
          <a:ext cx="327088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3</a:t>
          </a:r>
        </a:p>
      </xdr:txBody>
    </xdr:sp>
    <xdr:clientData/>
  </xdr:twoCellAnchor>
  <xdr:twoCellAnchor>
    <xdr:from>
      <xdr:col>4</xdr:col>
      <xdr:colOff>573369</xdr:colOff>
      <xdr:row>7</xdr:row>
      <xdr:rowOff>267106</xdr:rowOff>
    </xdr:from>
    <xdr:to>
      <xdr:col>4</xdr:col>
      <xdr:colOff>903569</xdr:colOff>
      <xdr:row>7</xdr:row>
      <xdr:rowOff>556964</xdr:rowOff>
    </xdr:to>
    <xdr:sp macro="" textlink="">
      <xdr:nvSpPr>
        <xdr:cNvPr id="22" name="21 Elipse"/>
        <xdr:cNvSpPr/>
      </xdr:nvSpPr>
      <xdr:spPr>
        <a:xfrm>
          <a:off x="4489202" y="3378606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4</a:t>
          </a:r>
        </a:p>
      </xdr:txBody>
    </xdr:sp>
    <xdr:clientData/>
  </xdr:twoCellAnchor>
  <xdr:twoCellAnchor>
    <xdr:from>
      <xdr:col>5</xdr:col>
      <xdr:colOff>428938</xdr:colOff>
      <xdr:row>7</xdr:row>
      <xdr:rowOff>235356</xdr:rowOff>
    </xdr:from>
    <xdr:to>
      <xdr:col>5</xdr:col>
      <xdr:colOff>759138</xdr:colOff>
      <xdr:row>7</xdr:row>
      <xdr:rowOff>525214</xdr:rowOff>
    </xdr:to>
    <xdr:sp macro="" textlink="">
      <xdr:nvSpPr>
        <xdr:cNvPr id="23" name="22 Elipse"/>
        <xdr:cNvSpPr/>
      </xdr:nvSpPr>
      <xdr:spPr>
        <a:xfrm>
          <a:off x="5837021" y="3346856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5</a:t>
          </a:r>
        </a:p>
      </xdr:txBody>
    </xdr:sp>
    <xdr:clientData/>
  </xdr:twoCellAnchor>
  <xdr:twoCellAnchor>
    <xdr:from>
      <xdr:col>6</xdr:col>
      <xdr:colOff>862853</xdr:colOff>
      <xdr:row>7</xdr:row>
      <xdr:rowOff>35525</xdr:rowOff>
    </xdr:from>
    <xdr:to>
      <xdr:col>7</xdr:col>
      <xdr:colOff>162112</xdr:colOff>
      <xdr:row>7</xdr:row>
      <xdr:rowOff>325383</xdr:rowOff>
    </xdr:to>
    <xdr:sp macro="" textlink="">
      <xdr:nvSpPr>
        <xdr:cNvPr id="24" name="23 Elipse"/>
        <xdr:cNvSpPr/>
      </xdr:nvSpPr>
      <xdr:spPr>
        <a:xfrm>
          <a:off x="7572686" y="3147025"/>
          <a:ext cx="325843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6</a:t>
          </a:r>
        </a:p>
      </xdr:txBody>
    </xdr:sp>
    <xdr:clientData/>
  </xdr:twoCellAnchor>
  <xdr:twoCellAnchor>
    <xdr:from>
      <xdr:col>9</xdr:col>
      <xdr:colOff>229729</xdr:colOff>
      <xdr:row>7</xdr:row>
      <xdr:rowOff>277656</xdr:rowOff>
    </xdr:from>
    <xdr:to>
      <xdr:col>9</xdr:col>
      <xdr:colOff>559929</xdr:colOff>
      <xdr:row>7</xdr:row>
      <xdr:rowOff>567514</xdr:rowOff>
    </xdr:to>
    <xdr:sp macro="" textlink="">
      <xdr:nvSpPr>
        <xdr:cNvPr id="25" name="24 Elipse"/>
        <xdr:cNvSpPr/>
      </xdr:nvSpPr>
      <xdr:spPr>
        <a:xfrm>
          <a:off x="9659479" y="3389156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7</a:t>
          </a:r>
        </a:p>
      </xdr:txBody>
    </xdr:sp>
    <xdr:clientData/>
  </xdr:twoCellAnchor>
  <xdr:twoCellAnchor>
    <xdr:from>
      <xdr:col>12</xdr:col>
      <xdr:colOff>811183</xdr:colOff>
      <xdr:row>7</xdr:row>
      <xdr:rowOff>228509</xdr:rowOff>
    </xdr:from>
    <xdr:to>
      <xdr:col>12</xdr:col>
      <xdr:colOff>1164169</xdr:colOff>
      <xdr:row>7</xdr:row>
      <xdr:rowOff>550362</xdr:rowOff>
    </xdr:to>
    <xdr:sp macro="" textlink="">
      <xdr:nvSpPr>
        <xdr:cNvPr id="26" name="25 Elipse"/>
        <xdr:cNvSpPr/>
      </xdr:nvSpPr>
      <xdr:spPr>
        <a:xfrm>
          <a:off x="13384183" y="3340009"/>
          <a:ext cx="352986" cy="321853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8</a:t>
          </a:r>
        </a:p>
      </xdr:txBody>
    </xdr:sp>
    <xdr:clientData/>
  </xdr:twoCellAnchor>
  <xdr:twoCellAnchor>
    <xdr:from>
      <xdr:col>13</xdr:col>
      <xdr:colOff>190555</xdr:colOff>
      <xdr:row>7</xdr:row>
      <xdr:rowOff>204826</xdr:rowOff>
    </xdr:from>
    <xdr:to>
      <xdr:col>13</xdr:col>
      <xdr:colOff>571498</xdr:colOff>
      <xdr:row>7</xdr:row>
      <xdr:rowOff>560917</xdr:rowOff>
    </xdr:to>
    <xdr:sp macro="" textlink="">
      <xdr:nvSpPr>
        <xdr:cNvPr id="27" name="26 Elipse"/>
        <xdr:cNvSpPr/>
      </xdr:nvSpPr>
      <xdr:spPr>
        <a:xfrm>
          <a:off x="14679138" y="3316326"/>
          <a:ext cx="380943" cy="356091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9</a:t>
          </a:r>
        </a:p>
      </xdr:txBody>
    </xdr:sp>
    <xdr:clientData/>
  </xdr:twoCellAnchor>
  <xdr:twoCellAnchor>
    <xdr:from>
      <xdr:col>15</xdr:col>
      <xdr:colOff>984306</xdr:colOff>
      <xdr:row>7</xdr:row>
      <xdr:rowOff>208551</xdr:rowOff>
    </xdr:from>
    <xdr:to>
      <xdr:col>16</xdr:col>
      <xdr:colOff>254554</xdr:colOff>
      <xdr:row>7</xdr:row>
      <xdr:rowOff>631385</xdr:rowOff>
    </xdr:to>
    <xdr:sp macro="" textlink="">
      <xdr:nvSpPr>
        <xdr:cNvPr id="29" name="28 Elipse"/>
        <xdr:cNvSpPr/>
      </xdr:nvSpPr>
      <xdr:spPr>
        <a:xfrm>
          <a:off x="17917639" y="3320051"/>
          <a:ext cx="466165" cy="422834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10</a:t>
          </a:r>
        </a:p>
        <a:p>
          <a:pPr algn="ctr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149679</xdr:colOff>
      <xdr:row>8</xdr:row>
      <xdr:rowOff>71246</xdr:rowOff>
    </xdr:from>
    <xdr:to>
      <xdr:col>2</xdr:col>
      <xdr:colOff>609119</xdr:colOff>
      <xdr:row>8</xdr:row>
      <xdr:rowOff>461958</xdr:rowOff>
    </xdr:to>
    <xdr:sp macro="" textlink="">
      <xdr:nvSpPr>
        <xdr:cNvPr id="17" name="16 Elipse"/>
        <xdr:cNvSpPr/>
      </xdr:nvSpPr>
      <xdr:spPr>
        <a:xfrm>
          <a:off x="734786" y="2479710"/>
          <a:ext cx="459440" cy="3907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11</a:t>
          </a:r>
        </a:p>
      </xdr:txBody>
    </xdr:sp>
    <xdr:clientData/>
  </xdr:twoCellAnchor>
  <xdr:twoCellAnchor>
    <xdr:from>
      <xdr:col>4</xdr:col>
      <xdr:colOff>78441</xdr:colOff>
      <xdr:row>8</xdr:row>
      <xdr:rowOff>33618</xdr:rowOff>
    </xdr:from>
    <xdr:to>
      <xdr:col>4</xdr:col>
      <xdr:colOff>537881</xdr:colOff>
      <xdr:row>8</xdr:row>
      <xdr:rowOff>424330</xdr:rowOff>
    </xdr:to>
    <xdr:sp macro="" textlink="">
      <xdr:nvSpPr>
        <xdr:cNvPr id="19" name="18 Elipse"/>
        <xdr:cNvSpPr/>
      </xdr:nvSpPr>
      <xdr:spPr>
        <a:xfrm>
          <a:off x="1837765" y="2073089"/>
          <a:ext cx="459440" cy="3907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12</a:t>
          </a:r>
        </a:p>
      </xdr:txBody>
    </xdr:sp>
    <xdr:clientData/>
  </xdr:twoCellAnchor>
  <xdr:twoCellAnchor>
    <xdr:from>
      <xdr:col>6</xdr:col>
      <xdr:colOff>34178</xdr:colOff>
      <xdr:row>8</xdr:row>
      <xdr:rowOff>17689</xdr:rowOff>
    </xdr:from>
    <xdr:to>
      <xdr:col>6</xdr:col>
      <xdr:colOff>493618</xdr:colOff>
      <xdr:row>8</xdr:row>
      <xdr:rowOff>408401</xdr:rowOff>
    </xdr:to>
    <xdr:sp macro="" textlink="">
      <xdr:nvSpPr>
        <xdr:cNvPr id="20" name="19 Elipse"/>
        <xdr:cNvSpPr/>
      </xdr:nvSpPr>
      <xdr:spPr>
        <a:xfrm>
          <a:off x="5539628" y="2532289"/>
          <a:ext cx="459440" cy="3907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13</a:t>
          </a:r>
        </a:p>
      </xdr:txBody>
    </xdr:sp>
    <xdr:clientData/>
  </xdr:twoCellAnchor>
  <xdr:twoCellAnchor>
    <xdr:from>
      <xdr:col>12</xdr:col>
      <xdr:colOff>394607</xdr:colOff>
      <xdr:row>8</xdr:row>
      <xdr:rowOff>354346</xdr:rowOff>
    </xdr:from>
    <xdr:to>
      <xdr:col>13</xdr:col>
      <xdr:colOff>82522</xdr:colOff>
      <xdr:row>9</xdr:row>
      <xdr:rowOff>278333</xdr:rowOff>
    </xdr:to>
    <xdr:sp macro="" textlink="">
      <xdr:nvSpPr>
        <xdr:cNvPr id="21" name="20 Elipse"/>
        <xdr:cNvSpPr/>
      </xdr:nvSpPr>
      <xdr:spPr>
        <a:xfrm>
          <a:off x="11786507" y="2868946"/>
          <a:ext cx="459440" cy="3907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14</a:t>
          </a:r>
        </a:p>
      </xdr:txBody>
    </xdr:sp>
    <xdr:clientData/>
  </xdr:twoCellAnchor>
  <xdr:twoCellAnchor>
    <xdr:from>
      <xdr:col>15</xdr:col>
      <xdr:colOff>408213</xdr:colOff>
      <xdr:row>9</xdr:row>
      <xdr:rowOff>551490</xdr:rowOff>
    </xdr:from>
    <xdr:to>
      <xdr:col>15</xdr:col>
      <xdr:colOff>938892</xdr:colOff>
      <xdr:row>9</xdr:row>
      <xdr:rowOff>925286</xdr:rowOff>
    </xdr:to>
    <xdr:sp macro="" textlink="">
      <xdr:nvSpPr>
        <xdr:cNvPr id="22" name="21 Elipse"/>
        <xdr:cNvSpPr/>
      </xdr:nvSpPr>
      <xdr:spPr>
        <a:xfrm>
          <a:off x="13661570" y="3422597"/>
          <a:ext cx="530679" cy="373796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16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152400</xdr:colOff>
      <xdr:row>8</xdr:row>
      <xdr:rowOff>38100</xdr:rowOff>
    </xdr:from>
    <xdr:to>
      <xdr:col>13</xdr:col>
      <xdr:colOff>230840</xdr:colOff>
      <xdr:row>8</xdr:row>
      <xdr:rowOff>428812</xdr:rowOff>
    </xdr:to>
    <xdr:sp macro="" textlink="">
      <xdr:nvSpPr>
        <xdr:cNvPr id="2" name="1 Elipse"/>
        <xdr:cNvSpPr/>
      </xdr:nvSpPr>
      <xdr:spPr>
        <a:xfrm>
          <a:off x="8591550" y="1571625"/>
          <a:ext cx="459440" cy="3907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15</a:t>
          </a:r>
        </a:p>
      </xdr:txBody>
    </xdr:sp>
    <xdr:clientData/>
  </xdr:twoCellAnchor>
  <xdr:twoCellAnchor>
    <xdr:from>
      <xdr:col>8</xdr:col>
      <xdr:colOff>238125</xdr:colOff>
      <xdr:row>9</xdr:row>
      <xdr:rowOff>95251</xdr:rowOff>
    </xdr:from>
    <xdr:to>
      <xdr:col>12</xdr:col>
      <xdr:colOff>180975</xdr:colOff>
      <xdr:row>10</xdr:row>
      <xdr:rowOff>419100</xdr:rowOff>
    </xdr:to>
    <xdr:sp macro="" textlink="">
      <xdr:nvSpPr>
        <xdr:cNvPr id="5" name="4 CuadroTexto"/>
        <xdr:cNvSpPr txBox="1"/>
      </xdr:nvSpPr>
      <xdr:spPr>
        <a:xfrm>
          <a:off x="7153275" y="2209801"/>
          <a:ext cx="1466850" cy="523874"/>
        </a:xfrm>
        <a:prstGeom prst="rect">
          <a:avLst/>
        </a:prstGeom>
        <a:gradFill flip="none" rotWithShape="1">
          <a:gsLst>
            <a:gs pos="0">
              <a:srgbClr val="FFFF00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1100" b="1"/>
            <a:t>III. Riesgo de seguimiento</a:t>
          </a:r>
        </a:p>
      </xdr:txBody>
    </xdr:sp>
    <xdr:clientData/>
  </xdr:twoCellAnchor>
  <xdr:twoCellAnchor>
    <xdr:from>
      <xdr:col>13</xdr:col>
      <xdr:colOff>161925</xdr:colOff>
      <xdr:row>9</xdr:row>
      <xdr:rowOff>104775</xdr:rowOff>
    </xdr:from>
    <xdr:to>
      <xdr:col>17</xdr:col>
      <xdr:colOff>104775</xdr:colOff>
      <xdr:row>10</xdr:row>
      <xdr:rowOff>428624</xdr:rowOff>
    </xdr:to>
    <xdr:sp macro="" textlink="">
      <xdr:nvSpPr>
        <xdr:cNvPr id="6" name="5 CuadroTexto"/>
        <xdr:cNvSpPr txBox="1"/>
      </xdr:nvSpPr>
      <xdr:spPr>
        <a:xfrm>
          <a:off x="8982075" y="2219325"/>
          <a:ext cx="1466850" cy="523874"/>
        </a:xfrm>
        <a:prstGeom prst="rect">
          <a:avLst/>
        </a:prstGeom>
        <a:gradFill flip="none" rotWithShape="1">
          <a:gsLst>
            <a:gs pos="0">
              <a:srgbClr val="FF0000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I Riesgo de Atención Inmediata</a:t>
          </a:r>
        </a:p>
      </xdr:txBody>
    </xdr:sp>
    <xdr:clientData/>
  </xdr:twoCellAnchor>
  <xdr:twoCellAnchor>
    <xdr:from>
      <xdr:col>13</xdr:col>
      <xdr:colOff>300698</xdr:colOff>
      <xdr:row>23</xdr:row>
      <xdr:rowOff>137431</xdr:rowOff>
    </xdr:from>
    <xdr:to>
      <xdr:col>17</xdr:col>
      <xdr:colOff>243548</xdr:colOff>
      <xdr:row>26</xdr:row>
      <xdr:rowOff>89805</xdr:rowOff>
    </xdr:to>
    <xdr:sp macro="" textlink="">
      <xdr:nvSpPr>
        <xdr:cNvPr id="7" name="6 CuadroTexto"/>
        <xdr:cNvSpPr txBox="1"/>
      </xdr:nvSpPr>
      <xdr:spPr>
        <a:xfrm>
          <a:off x="9131734" y="6097360"/>
          <a:ext cx="1466850" cy="523874"/>
        </a:xfrm>
        <a:prstGeom prst="rect">
          <a:avLst/>
        </a:prstGeom>
        <a:gradFill flip="none" rotWithShape="1">
          <a:gsLst>
            <a:gs pos="0">
              <a:srgbClr val="00B0F0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08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II Riesgo de</a:t>
          </a:r>
          <a:r>
            <a:rPr lang="es-MX" sz="1100" b="1" baseline="0">
              <a:solidFill>
                <a:sysClr val="windowText" lastClr="000000"/>
              </a:solidFill>
            </a:rPr>
            <a:t> atención periódica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217714</xdr:colOff>
      <xdr:row>23</xdr:row>
      <xdr:rowOff>123824</xdr:rowOff>
    </xdr:from>
    <xdr:to>
      <xdr:col>12</xdr:col>
      <xdr:colOff>160564</xdr:colOff>
      <xdr:row>26</xdr:row>
      <xdr:rowOff>76198</xdr:rowOff>
    </xdr:to>
    <xdr:sp macro="" textlink="">
      <xdr:nvSpPr>
        <xdr:cNvPr id="8" name="7 CuadroTexto"/>
        <xdr:cNvSpPr txBox="1"/>
      </xdr:nvSpPr>
      <xdr:spPr>
        <a:xfrm>
          <a:off x="7143750" y="6083753"/>
          <a:ext cx="1466850" cy="523874"/>
        </a:xfrm>
        <a:prstGeom prst="rect">
          <a:avLst/>
        </a:prstGeom>
        <a:gradFill flip="none" rotWithShape="1">
          <a:gsLst>
            <a:gs pos="0">
              <a:srgbClr val="00B050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08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IV.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r>
            <a:rPr lang="es-MX" sz="1100" b="1">
              <a:solidFill>
                <a:sysClr val="windowText" lastClr="000000"/>
              </a:solidFill>
            </a:rPr>
            <a:t>Riesgo controlado</a:t>
          </a:r>
        </a:p>
      </xdr:txBody>
    </xdr:sp>
    <xdr:clientData/>
  </xdr:twoCellAnchor>
  <xdr:twoCellAnchor>
    <xdr:from>
      <xdr:col>6</xdr:col>
      <xdr:colOff>518418</xdr:colOff>
      <xdr:row>9</xdr:row>
      <xdr:rowOff>95243</xdr:rowOff>
    </xdr:from>
    <xdr:to>
      <xdr:col>6</xdr:col>
      <xdr:colOff>737493</xdr:colOff>
      <xdr:row>24</xdr:row>
      <xdr:rowOff>4075</xdr:rowOff>
    </xdr:to>
    <xdr:sp macro="" textlink="">
      <xdr:nvSpPr>
        <xdr:cNvPr id="9" name="8 CuadroTexto"/>
        <xdr:cNvSpPr txBox="1"/>
      </xdr:nvSpPr>
      <xdr:spPr>
        <a:xfrm rot="16200000">
          <a:off x="4973397" y="4430479"/>
          <a:ext cx="32289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1100" b="1"/>
            <a:t>Grado de Impacto</a:t>
          </a:r>
        </a:p>
      </xdr:txBody>
    </xdr:sp>
    <xdr:clientData/>
  </xdr:twoCellAnchor>
  <xdr:twoCellAnchor>
    <xdr:from>
      <xdr:col>10</xdr:col>
      <xdr:colOff>338817</xdr:colOff>
      <xdr:row>22</xdr:row>
      <xdr:rowOff>66674</xdr:rowOff>
    </xdr:from>
    <xdr:to>
      <xdr:col>15</xdr:col>
      <xdr:colOff>266698</xdr:colOff>
      <xdr:row>23</xdr:row>
      <xdr:rowOff>106136</xdr:rowOff>
    </xdr:to>
    <xdr:sp macro="" textlink="">
      <xdr:nvSpPr>
        <xdr:cNvPr id="10" name="9 CuadroTexto"/>
        <xdr:cNvSpPr txBox="1"/>
      </xdr:nvSpPr>
      <xdr:spPr>
        <a:xfrm rot="5400000">
          <a:off x="13094151" y="6951890"/>
          <a:ext cx="391887" cy="33092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270" wrap="square" rtlCol="0" anchor="ctr"/>
        <a:lstStyle/>
        <a:p>
          <a:pPr algn="ctr"/>
          <a:r>
            <a:rPr lang="es-MX" sz="1100" b="1"/>
            <a:t>Probabilidad</a:t>
          </a:r>
          <a:r>
            <a:rPr lang="es-MX" sz="1100" b="1" baseline="0"/>
            <a:t> de Ocurrencia</a:t>
          </a:r>
          <a:endParaRPr lang="es-MX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1916182</xdr:colOff>
      <xdr:row>7</xdr:row>
      <xdr:rowOff>63871</xdr:rowOff>
    </xdr:from>
    <xdr:to>
      <xdr:col>2</xdr:col>
      <xdr:colOff>314861</xdr:colOff>
      <xdr:row>8</xdr:row>
      <xdr:rowOff>179478</xdr:rowOff>
    </xdr:to>
    <xdr:sp macro="" textlink="">
      <xdr:nvSpPr>
        <xdr:cNvPr id="5" name="4 Elipse"/>
        <xdr:cNvSpPr/>
      </xdr:nvSpPr>
      <xdr:spPr>
        <a:xfrm>
          <a:off x="2723006" y="1946459"/>
          <a:ext cx="460561" cy="3397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topLeftCell="C1" workbookViewId="0">
      <selection activeCell="L6" sqref="L6"/>
    </sheetView>
  </sheetViews>
  <sheetFormatPr baseColWidth="10" defaultRowHeight="15" x14ac:dyDescent="0.25"/>
  <cols>
    <col min="1" max="1" width="20" bestFit="1" customWidth="1"/>
    <col min="3" max="3" width="28" bestFit="1" customWidth="1"/>
    <col min="4" max="4" width="27.7109375" bestFit="1" customWidth="1"/>
    <col min="6" max="7" width="3" bestFit="1" customWidth="1"/>
    <col min="8" max="8" width="3.5703125" bestFit="1" customWidth="1"/>
    <col min="11" max="11" width="30.28515625" bestFit="1" customWidth="1"/>
  </cols>
  <sheetData>
    <row r="2" spans="1:12" x14ac:dyDescent="0.25">
      <c r="A2" s="6" t="s">
        <v>30</v>
      </c>
      <c r="B2" t="s">
        <v>35</v>
      </c>
      <c r="C2" t="s">
        <v>38</v>
      </c>
      <c r="D2" t="s">
        <v>47</v>
      </c>
      <c r="E2" t="s">
        <v>53</v>
      </c>
      <c r="F2">
        <v>10</v>
      </c>
      <c r="G2">
        <v>10</v>
      </c>
      <c r="H2" t="s">
        <v>93</v>
      </c>
      <c r="I2" t="s">
        <v>95</v>
      </c>
      <c r="J2" t="s">
        <v>98</v>
      </c>
      <c r="K2" t="s">
        <v>101</v>
      </c>
      <c r="L2" t="s">
        <v>134</v>
      </c>
    </row>
    <row r="3" spans="1:12" x14ac:dyDescent="0.25">
      <c r="A3" s="6" t="s">
        <v>31</v>
      </c>
      <c r="B3" t="s">
        <v>36</v>
      </c>
      <c r="C3" t="s">
        <v>39</v>
      </c>
      <c r="D3" t="s">
        <v>48</v>
      </c>
      <c r="E3" t="s">
        <v>54</v>
      </c>
      <c r="F3">
        <v>9</v>
      </c>
      <c r="G3">
        <v>9</v>
      </c>
      <c r="H3" t="s">
        <v>94</v>
      </c>
      <c r="I3" t="s">
        <v>96</v>
      </c>
      <c r="J3" t="s">
        <v>99</v>
      </c>
      <c r="K3" t="s">
        <v>102</v>
      </c>
      <c r="L3" t="s">
        <v>105</v>
      </c>
    </row>
    <row r="4" spans="1:12" x14ac:dyDescent="0.25">
      <c r="A4" s="6" t="s">
        <v>32</v>
      </c>
      <c r="B4" t="s">
        <v>37</v>
      </c>
      <c r="C4" t="s">
        <v>40</v>
      </c>
      <c r="D4" t="s">
        <v>49</v>
      </c>
      <c r="F4">
        <v>8</v>
      </c>
      <c r="G4">
        <v>8</v>
      </c>
      <c r="I4" t="s">
        <v>97</v>
      </c>
      <c r="K4" t="s">
        <v>103</v>
      </c>
      <c r="L4" t="s">
        <v>135</v>
      </c>
    </row>
    <row r="5" spans="1:12" x14ac:dyDescent="0.25">
      <c r="A5" s="7" t="s">
        <v>33</v>
      </c>
      <c r="C5" t="s">
        <v>46</v>
      </c>
      <c r="D5" t="s">
        <v>44</v>
      </c>
      <c r="F5">
        <v>7</v>
      </c>
      <c r="G5">
        <v>7</v>
      </c>
      <c r="K5" t="s">
        <v>104</v>
      </c>
      <c r="L5" t="s">
        <v>136</v>
      </c>
    </row>
    <row r="6" spans="1:12" x14ac:dyDescent="0.25">
      <c r="C6" t="s">
        <v>41</v>
      </c>
      <c r="D6" t="s">
        <v>50</v>
      </c>
      <c r="F6">
        <v>6</v>
      </c>
      <c r="G6">
        <v>6</v>
      </c>
    </row>
    <row r="7" spans="1:12" x14ac:dyDescent="0.25">
      <c r="C7" t="s">
        <v>42</v>
      </c>
      <c r="D7" t="s">
        <v>51</v>
      </c>
      <c r="F7">
        <v>5</v>
      </c>
      <c r="G7">
        <v>5</v>
      </c>
    </row>
    <row r="8" spans="1:12" x14ac:dyDescent="0.25">
      <c r="C8" t="s">
        <v>43</v>
      </c>
      <c r="D8" t="s">
        <v>52</v>
      </c>
      <c r="F8">
        <v>4</v>
      </c>
      <c r="G8">
        <v>4</v>
      </c>
    </row>
    <row r="9" spans="1:12" x14ac:dyDescent="0.25">
      <c r="C9" t="s">
        <v>44</v>
      </c>
      <c r="F9">
        <v>3</v>
      </c>
      <c r="G9">
        <v>3</v>
      </c>
    </row>
    <row r="10" spans="1:12" x14ac:dyDescent="0.25">
      <c r="C10" t="s">
        <v>45</v>
      </c>
      <c r="F10">
        <v>2</v>
      </c>
      <c r="G10">
        <v>2</v>
      </c>
    </row>
    <row r="11" spans="1:12" x14ac:dyDescent="0.25">
      <c r="F11">
        <v>1</v>
      </c>
      <c r="G1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S31"/>
  <sheetViews>
    <sheetView showGridLines="0" zoomScale="80" zoomScaleNormal="80" workbookViewId="0">
      <selection activeCell="A7" sqref="A7:S7"/>
    </sheetView>
  </sheetViews>
  <sheetFormatPr baseColWidth="10" defaultRowHeight="15" x14ac:dyDescent="0.25"/>
  <cols>
    <col min="1" max="1" width="10.42578125" customWidth="1"/>
    <col min="2" max="2" width="15.85546875" customWidth="1"/>
    <col min="3" max="3" width="17.85546875" customWidth="1"/>
    <col min="4" max="4" width="17.28515625" customWidth="1"/>
    <col min="5" max="5" width="47.42578125" bestFit="1" customWidth="1"/>
    <col min="6" max="6" width="19.5703125" customWidth="1"/>
    <col min="7" max="7" width="20.28515625" style="5" customWidth="1"/>
    <col min="8" max="8" width="15.7109375" style="5" customWidth="1"/>
    <col min="9" max="9" width="9.7109375" style="5" customWidth="1"/>
    <col min="10" max="10" width="28.85546875" style="5" customWidth="1"/>
    <col min="11" max="12" width="15.7109375" style="5" customWidth="1"/>
    <col min="13" max="13" width="34.85546875" style="5" customWidth="1"/>
    <col min="14" max="14" width="18.28515625" style="5" customWidth="1"/>
    <col min="15" max="15" width="18.42578125" style="5" customWidth="1"/>
    <col min="16" max="16" width="17.85546875" style="5" customWidth="1"/>
    <col min="17" max="17" width="17.7109375" style="5" customWidth="1"/>
    <col min="18" max="18" width="17.85546875" style="5" customWidth="1"/>
    <col min="19" max="19" width="17.7109375" style="5" customWidth="1"/>
  </cols>
  <sheetData>
    <row r="1" spans="1:19" s="5" customFormat="1" ht="15" customHeight="1" x14ac:dyDescent="0.25">
      <c r="A1" s="158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60"/>
    </row>
    <row r="2" spans="1:19" s="5" customFormat="1" ht="26.25" customHeight="1" x14ac:dyDescent="0.4">
      <c r="A2" s="164" t="s">
        <v>174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8"/>
      <c r="S2" s="169"/>
    </row>
    <row r="3" spans="1:19" s="5" customFormat="1" ht="41.25" customHeight="1" x14ac:dyDescent="0.25">
      <c r="A3" s="166" t="s">
        <v>5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70"/>
      <c r="S3" s="171"/>
    </row>
    <row r="4" spans="1:19" s="5" customFormat="1" ht="27.75" customHeight="1" x14ac:dyDescent="0.25">
      <c r="A4" s="74"/>
      <c r="B4" s="9"/>
      <c r="C4" s="162" t="s">
        <v>1</v>
      </c>
      <c r="D4" s="162"/>
      <c r="E4" s="162"/>
      <c r="F4" s="172" t="s">
        <v>146</v>
      </c>
      <c r="G4" s="172"/>
      <c r="H4" s="172"/>
      <c r="I4" s="172"/>
      <c r="J4" s="172"/>
      <c r="K4" s="172"/>
      <c r="L4" s="140"/>
      <c r="M4" s="140"/>
      <c r="N4" s="9"/>
      <c r="O4" s="9"/>
      <c r="P4" s="9"/>
      <c r="Q4" s="9"/>
      <c r="R4" s="9"/>
      <c r="S4" s="75"/>
    </row>
    <row r="5" spans="1:19" s="5" customFormat="1" ht="26.25" customHeight="1" x14ac:dyDescent="0.25">
      <c r="A5" s="74"/>
      <c r="B5" s="9"/>
      <c r="C5" s="162" t="s">
        <v>145</v>
      </c>
      <c r="D5" s="162"/>
      <c r="E5" s="162"/>
      <c r="F5" s="172" t="s">
        <v>263</v>
      </c>
      <c r="G5" s="172"/>
      <c r="H5" s="172"/>
      <c r="I5" s="172"/>
      <c r="J5" s="172"/>
      <c r="K5" s="172"/>
      <c r="L5" s="172"/>
      <c r="M5" s="172"/>
      <c r="N5" s="9"/>
      <c r="O5" s="9"/>
      <c r="P5" s="9"/>
      <c r="Q5" s="9"/>
      <c r="R5" s="9"/>
      <c r="S5" s="75"/>
    </row>
    <row r="6" spans="1:19" s="5" customFormat="1" ht="29.25" customHeight="1" x14ac:dyDescent="0.25">
      <c r="A6" s="76"/>
      <c r="B6" s="10"/>
      <c r="C6" s="163" t="s">
        <v>117</v>
      </c>
      <c r="D6" s="163"/>
      <c r="E6" s="163"/>
      <c r="F6" s="116">
        <v>44270</v>
      </c>
      <c r="G6" s="117"/>
      <c r="H6" s="161"/>
      <c r="I6" s="161"/>
      <c r="J6" s="161"/>
      <c r="K6" s="161"/>
      <c r="L6" s="161"/>
      <c r="M6" s="161"/>
      <c r="N6" s="10"/>
      <c r="O6" s="10"/>
      <c r="P6" s="10"/>
      <c r="Q6" s="10"/>
      <c r="R6" s="10"/>
      <c r="S6" s="77"/>
    </row>
    <row r="7" spans="1:19" ht="38.25" customHeight="1" x14ac:dyDescent="0.25">
      <c r="A7" s="154" t="s">
        <v>25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</row>
    <row r="8" spans="1:19" ht="66.75" customHeight="1" x14ac:dyDescent="0.25">
      <c r="A8" s="155" t="s">
        <v>125</v>
      </c>
      <c r="B8" s="155" t="s">
        <v>26</v>
      </c>
      <c r="C8" s="155" t="s">
        <v>29</v>
      </c>
      <c r="D8" s="155"/>
      <c r="E8" s="155" t="s">
        <v>106</v>
      </c>
      <c r="F8" s="155" t="s">
        <v>9</v>
      </c>
      <c r="G8" s="157" t="s">
        <v>126</v>
      </c>
      <c r="H8" s="157"/>
      <c r="I8" s="155" t="s">
        <v>12</v>
      </c>
      <c r="J8" s="155"/>
      <c r="K8" s="155"/>
      <c r="L8" s="155"/>
      <c r="M8" s="155" t="s">
        <v>128</v>
      </c>
      <c r="N8" s="155" t="s">
        <v>14</v>
      </c>
      <c r="O8" s="155"/>
      <c r="P8" s="156" t="s">
        <v>114</v>
      </c>
      <c r="Q8" s="156"/>
      <c r="R8" s="156"/>
      <c r="S8" s="156"/>
    </row>
    <row r="9" spans="1:19" s="1" customFormat="1" ht="68.25" customHeight="1" x14ac:dyDescent="0.25">
      <c r="A9" s="155"/>
      <c r="B9" s="155"/>
      <c r="C9" s="47" t="s">
        <v>8</v>
      </c>
      <c r="D9" s="47" t="s">
        <v>0</v>
      </c>
      <c r="E9" s="155"/>
      <c r="F9" s="155"/>
      <c r="G9" s="47" t="s">
        <v>27</v>
      </c>
      <c r="H9" s="47" t="s">
        <v>10</v>
      </c>
      <c r="I9" s="47" t="s">
        <v>127</v>
      </c>
      <c r="J9" s="47" t="s">
        <v>0</v>
      </c>
      <c r="K9" s="47" t="s">
        <v>28</v>
      </c>
      <c r="L9" s="47" t="s">
        <v>13</v>
      </c>
      <c r="M9" s="155"/>
      <c r="N9" s="47" t="s">
        <v>55</v>
      </c>
      <c r="O9" s="47" t="s">
        <v>15</v>
      </c>
      <c r="P9" s="15" t="s">
        <v>2</v>
      </c>
      <c r="Q9" s="14" t="s">
        <v>3</v>
      </c>
      <c r="R9" s="16" t="s">
        <v>133</v>
      </c>
      <c r="S9" s="73" t="s">
        <v>4</v>
      </c>
    </row>
    <row r="10" spans="1:19" ht="75.75" customHeight="1" x14ac:dyDescent="0.25">
      <c r="A10" s="120" t="s">
        <v>147</v>
      </c>
      <c r="B10" s="121" t="s">
        <v>177</v>
      </c>
      <c r="C10" s="122" t="s">
        <v>31</v>
      </c>
      <c r="D10" s="121" t="s">
        <v>197</v>
      </c>
      <c r="E10" s="123" t="s">
        <v>167</v>
      </c>
      <c r="F10" s="122" t="s">
        <v>35</v>
      </c>
      <c r="G10" s="124" t="s">
        <v>46</v>
      </c>
      <c r="H10" s="121"/>
      <c r="I10" s="125">
        <v>1.1000000000000001</v>
      </c>
      <c r="J10" s="123" t="s">
        <v>168</v>
      </c>
      <c r="K10" s="124" t="s">
        <v>49</v>
      </c>
      <c r="L10" s="126" t="s">
        <v>53</v>
      </c>
      <c r="M10" s="123" t="s">
        <v>169</v>
      </c>
      <c r="N10" s="127">
        <v>5</v>
      </c>
      <c r="O10" s="127">
        <v>7</v>
      </c>
      <c r="P10" s="44">
        <f>IF(N10&gt;=6,"1","0")*IF(O10&gt;=6,"1","0")</f>
        <v>0</v>
      </c>
      <c r="Q10" s="44">
        <f>IF(N10&lt;=5,"1","0")*IF(O10&gt;=6,"1","0")</f>
        <v>1</v>
      </c>
      <c r="R10" s="44">
        <f>IF(N10&gt;=6,"1","0")*IF(O10&lt;=5,"1","0")</f>
        <v>0</v>
      </c>
      <c r="S10" s="44">
        <f>IF(N10&lt;=5,"1","0")*IF(O10&lt;=5,"1","0")</f>
        <v>0</v>
      </c>
    </row>
    <row r="11" spans="1:19" ht="66" customHeight="1" x14ac:dyDescent="0.25">
      <c r="A11" s="120" t="s">
        <v>148</v>
      </c>
      <c r="B11" s="121" t="s">
        <v>177</v>
      </c>
      <c r="C11" s="122" t="s">
        <v>30</v>
      </c>
      <c r="D11" s="121" t="s">
        <v>198</v>
      </c>
      <c r="E11" s="123" t="s">
        <v>158</v>
      </c>
      <c r="F11" s="122" t="s">
        <v>37</v>
      </c>
      <c r="G11" s="124" t="s">
        <v>45</v>
      </c>
      <c r="H11" s="121" t="s">
        <v>170</v>
      </c>
      <c r="I11" s="125">
        <v>2.1</v>
      </c>
      <c r="J11" s="123" t="s">
        <v>171</v>
      </c>
      <c r="K11" s="124" t="s">
        <v>51</v>
      </c>
      <c r="L11" s="126" t="s">
        <v>53</v>
      </c>
      <c r="M11" s="123" t="s">
        <v>172</v>
      </c>
      <c r="N11" s="127">
        <v>7</v>
      </c>
      <c r="O11" s="127">
        <v>6</v>
      </c>
      <c r="P11" s="44">
        <f t="shared" ref="P11:P20" si="0">IF(N11&gt;=6,"1","0")*IF(O11&gt;=6,"1","0")</f>
        <v>1</v>
      </c>
      <c r="Q11" s="44">
        <f t="shared" ref="Q11:Q20" si="1">IF(N11&lt;=5,"1","0")*IF(O11&gt;=6,"1","0")</f>
        <v>0</v>
      </c>
      <c r="R11" s="44">
        <f t="shared" ref="R11:R20" si="2">IF(N11&gt;=6,"1","0")*IF(O11&lt;=5,"1","0")</f>
        <v>0</v>
      </c>
      <c r="S11" s="44">
        <f t="shared" ref="S11:S20" si="3">IF(N11&lt;=5,"1","0")*IF(O11&lt;=5,"1","0")</f>
        <v>0</v>
      </c>
    </row>
    <row r="12" spans="1:19" ht="72.75" customHeight="1" x14ac:dyDescent="0.25">
      <c r="A12" s="120" t="s">
        <v>149</v>
      </c>
      <c r="B12" s="121" t="s">
        <v>177</v>
      </c>
      <c r="C12" s="122" t="s">
        <v>31</v>
      </c>
      <c r="D12" s="121" t="s">
        <v>199</v>
      </c>
      <c r="E12" s="123" t="s">
        <v>159</v>
      </c>
      <c r="F12" s="122" t="s">
        <v>37</v>
      </c>
      <c r="G12" s="124" t="s">
        <v>46</v>
      </c>
      <c r="H12" s="121"/>
      <c r="I12" s="125">
        <v>3.1</v>
      </c>
      <c r="J12" s="123" t="s">
        <v>173</v>
      </c>
      <c r="K12" s="124" t="s">
        <v>49</v>
      </c>
      <c r="L12" s="126" t="s">
        <v>53</v>
      </c>
      <c r="M12" s="123" t="s">
        <v>179</v>
      </c>
      <c r="N12" s="127">
        <v>7</v>
      </c>
      <c r="O12" s="127">
        <v>7</v>
      </c>
      <c r="P12" s="44">
        <f t="shared" si="0"/>
        <v>1</v>
      </c>
      <c r="Q12" s="44">
        <f t="shared" si="1"/>
        <v>0</v>
      </c>
      <c r="R12" s="44">
        <f t="shared" si="2"/>
        <v>0</v>
      </c>
      <c r="S12" s="44">
        <f t="shared" si="3"/>
        <v>0</v>
      </c>
    </row>
    <row r="13" spans="1:19" ht="63" customHeight="1" x14ac:dyDescent="0.25">
      <c r="A13" s="120" t="s">
        <v>150</v>
      </c>
      <c r="B13" s="121" t="s">
        <v>177</v>
      </c>
      <c r="C13" s="122" t="s">
        <v>31</v>
      </c>
      <c r="D13" s="121" t="s">
        <v>200</v>
      </c>
      <c r="E13" s="123" t="s">
        <v>180</v>
      </c>
      <c r="F13" s="122" t="s">
        <v>37</v>
      </c>
      <c r="G13" s="124" t="s">
        <v>46</v>
      </c>
      <c r="H13" s="121"/>
      <c r="I13" s="125">
        <v>4.0999999999999996</v>
      </c>
      <c r="J13" s="123" t="s">
        <v>181</v>
      </c>
      <c r="K13" s="124" t="s">
        <v>47</v>
      </c>
      <c r="L13" s="126" t="s">
        <v>53</v>
      </c>
      <c r="M13" s="123" t="s">
        <v>182</v>
      </c>
      <c r="N13" s="127">
        <v>7</v>
      </c>
      <c r="O13" s="127">
        <v>7</v>
      </c>
      <c r="P13" s="44">
        <f t="shared" si="0"/>
        <v>1</v>
      </c>
      <c r="Q13" s="44">
        <f t="shared" si="1"/>
        <v>0</v>
      </c>
      <c r="R13" s="44">
        <f t="shared" si="2"/>
        <v>0</v>
      </c>
      <c r="S13" s="44">
        <f t="shared" si="3"/>
        <v>0</v>
      </c>
    </row>
    <row r="14" spans="1:19" ht="63.75" customHeight="1" x14ac:dyDescent="0.25">
      <c r="A14" s="120" t="s">
        <v>151</v>
      </c>
      <c r="B14" s="121" t="s">
        <v>177</v>
      </c>
      <c r="C14" s="122" t="s">
        <v>33</v>
      </c>
      <c r="D14" s="121" t="s">
        <v>201</v>
      </c>
      <c r="E14" s="123" t="s">
        <v>160</v>
      </c>
      <c r="F14" s="122" t="s">
        <v>35</v>
      </c>
      <c r="G14" s="124" t="s">
        <v>43</v>
      </c>
      <c r="H14" s="121"/>
      <c r="I14" s="125">
        <v>5.0999999999999996</v>
      </c>
      <c r="J14" s="123" t="s">
        <v>183</v>
      </c>
      <c r="K14" s="124" t="s">
        <v>47</v>
      </c>
      <c r="L14" s="126" t="s">
        <v>53</v>
      </c>
      <c r="M14" s="123" t="s">
        <v>184</v>
      </c>
      <c r="N14" s="127">
        <v>9</v>
      </c>
      <c r="O14" s="127">
        <v>8</v>
      </c>
      <c r="P14" s="44">
        <f t="shared" si="0"/>
        <v>1</v>
      </c>
      <c r="Q14" s="44">
        <f t="shared" si="1"/>
        <v>0</v>
      </c>
      <c r="R14" s="44">
        <f t="shared" si="2"/>
        <v>0</v>
      </c>
      <c r="S14" s="44">
        <f t="shared" si="3"/>
        <v>0</v>
      </c>
    </row>
    <row r="15" spans="1:19" ht="55.5" customHeight="1" x14ac:dyDescent="0.25">
      <c r="A15" s="120" t="s">
        <v>152</v>
      </c>
      <c r="B15" s="121" t="s">
        <v>177</v>
      </c>
      <c r="C15" s="122" t="s">
        <v>33</v>
      </c>
      <c r="D15" s="121" t="s">
        <v>202</v>
      </c>
      <c r="E15" s="123" t="s">
        <v>161</v>
      </c>
      <c r="F15" s="122" t="s">
        <v>36</v>
      </c>
      <c r="G15" s="124" t="s">
        <v>39</v>
      </c>
      <c r="H15" s="121"/>
      <c r="I15" s="125">
        <v>6.1</v>
      </c>
      <c r="J15" s="123" t="s">
        <v>185</v>
      </c>
      <c r="K15" s="124" t="s">
        <v>49</v>
      </c>
      <c r="L15" s="126" t="s">
        <v>53</v>
      </c>
      <c r="M15" s="123" t="s">
        <v>186</v>
      </c>
      <c r="N15" s="127">
        <v>5</v>
      </c>
      <c r="O15" s="127">
        <v>8</v>
      </c>
      <c r="P15" s="44">
        <f t="shared" si="0"/>
        <v>0</v>
      </c>
      <c r="Q15" s="44">
        <f t="shared" si="1"/>
        <v>1</v>
      </c>
      <c r="R15" s="44">
        <f t="shared" si="2"/>
        <v>0</v>
      </c>
      <c r="S15" s="44">
        <f t="shared" si="3"/>
        <v>0</v>
      </c>
    </row>
    <row r="16" spans="1:19" ht="57" customHeight="1" x14ac:dyDescent="0.25">
      <c r="A16" s="120" t="s">
        <v>153</v>
      </c>
      <c r="B16" s="121" t="s">
        <v>177</v>
      </c>
      <c r="C16" s="122" t="s">
        <v>30</v>
      </c>
      <c r="D16" s="121" t="s">
        <v>203</v>
      </c>
      <c r="E16" s="123" t="s">
        <v>162</v>
      </c>
      <c r="F16" s="122" t="s">
        <v>35</v>
      </c>
      <c r="G16" s="124" t="s">
        <v>39</v>
      </c>
      <c r="H16" s="121"/>
      <c r="I16" s="125">
        <v>1.1000000000000001</v>
      </c>
      <c r="J16" s="123" t="s">
        <v>187</v>
      </c>
      <c r="K16" s="124" t="s">
        <v>49</v>
      </c>
      <c r="L16" s="126" t="s">
        <v>53</v>
      </c>
      <c r="M16" s="123" t="s">
        <v>188</v>
      </c>
      <c r="N16" s="127">
        <v>9</v>
      </c>
      <c r="O16" s="127">
        <v>6</v>
      </c>
      <c r="P16" s="44">
        <f t="shared" si="0"/>
        <v>1</v>
      </c>
      <c r="Q16" s="44">
        <f t="shared" si="1"/>
        <v>0</v>
      </c>
      <c r="R16" s="44">
        <f t="shared" si="2"/>
        <v>0</v>
      </c>
      <c r="S16" s="44">
        <f t="shared" si="3"/>
        <v>0</v>
      </c>
    </row>
    <row r="17" spans="1:19" ht="53.25" customHeight="1" x14ac:dyDescent="0.25">
      <c r="A17" s="120" t="s">
        <v>154</v>
      </c>
      <c r="B17" s="121" t="s">
        <v>177</v>
      </c>
      <c r="C17" s="122" t="s">
        <v>30</v>
      </c>
      <c r="D17" s="121" t="s">
        <v>204</v>
      </c>
      <c r="E17" s="123" t="s">
        <v>163</v>
      </c>
      <c r="F17" s="122" t="s">
        <v>35</v>
      </c>
      <c r="G17" s="124" t="s">
        <v>43</v>
      </c>
      <c r="H17" s="121"/>
      <c r="I17" s="125">
        <v>2.1</v>
      </c>
      <c r="J17" s="123" t="s">
        <v>189</v>
      </c>
      <c r="K17" s="124" t="s">
        <v>49</v>
      </c>
      <c r="L17" s="126" t="s">
        <v>53</v>
      </c>
      <c r="M17" s="123" t="s">
        <v>190</v>
      </c>
      <c r="N17" s="127">
        <v>5</v>
      </c>
      <c r="O17" s="127">
        <v>6</v>
      </c>
      <c r="P17" s="44">
        <f t="shared" si="0"/>
        <v>0</v>
      </c>
      <c r="Q17" s="44">
        <f t="shared" si="1"/>
        <v>1</v>
      </c>
      <c r="R17" s="44">
        <f t="shared" si="2"/>
        <v>0</v>
      </c>
      <c r="S17" s="44">
        <f t="shared" si="3"/>
        <v>0</v>
      </c>
    </row>
    <row r="18" spans="1:19" ht="36" customHeight="1" x14ac:dyDescent="0.25">
      <c r="A18" s="120" t="s">
        <v>155</v>
      </c>
      <c r="B18" s="121" t="s">
        <v>177</v>
      </c>
      <c r="C18" s="122" t="s">
        <v>30</v>
      </c>
      <c r="D18" s="121" t="s">
        <v>205</v>
      </c>
      <c r="E18" s="123" t="s">
        <v>164</v>
      </c>
      <c r="F18" s="122" t="s">
        <v>35</v>
      </c>
      <c r="G18" s="124" t="s">
        <v>42</v>
      </c>
      <c r="H18" s="121"/>
      <c r="I18" s="125">
        <v>3.1</v>
      </c>
      <c r="J18" s="123" t="s">
        <v>191</v>
      </c>
      <c r="K18" s="124" t="s">
        <v>47</v>
      </c>
      <c r="L18" s="126" t="s">
        <v>53</v>
      </c>
      <c r="M18" s="123" t="s">
        <v>192</v>
      </c>
      <c r="N18" s="127">
        <v>9</v>
      </c>
      <c r="O18" s="127">
        <v>8</v>
      </c>
      <c r="P18" s="44">
        <f t="shared" si="0"/>
        <v>1</v>
      </c>
      <c r="Q18" s="44">
        <f t="shared" si="1"/>
        <v>0</v>
      </c>
      <c r="R18" s="44">
        <f t="shared" si="2"/>
        <v>0</v>
      </c>
      <c r="S18" s="44">
        <f t="shared" si="3"/>
        <v>0</v>
      </c>
    </row>
    <row r="19" spans="1:19" ht="46.5" customHeight="1" x14ac:dyDescent="0.25">
      <c r="A19" s="120" t="s">
        <v>156</v>
      </c>
      <c r="B19" s="121" t="s">
        <v>177</v>
      </c>
      <c r="C19" s="122" t="s">
        <v>30</v>
      </c>
      <c r="D19" s="121" t="s">
        <v>206</v>
      </c>
      <c r="E19" s="123" t="s">
        <v>165</v>
      </c>
      <c r="F19" s="122" t="s">
        <v>36</v>
      </c>
      <c r="G19" s="124" t="s">
        <v>43</v>
      </c>
      <c r="H19" s="121"/>
      <c r="I19" s="125">
        <v>1.1000000000000001</v>
      </c>
      <c r="J19" s="123" t="s">
        <v>193</v>
      </c>
      <c r="K19" s="124" t="s">
        <v>47</v>
      </c>
      <c r="L19" s="126" t="s">
        <v>53</v>
      </c>
      <c r="M19" s="123" t="s">
        <v>194</v>
      </c>
      <c r="N19" s="127">
        <v>5</v>
      </c>
      <c r="O19" s="127">
        <v>7</v>
      </c>
      <c r="P19" s="44">
        <f t="shared" si="0"/>
        <v>0</v>
      </c>
      <c r="Q19" s="44">
        <f t="shared" si="1"/>
        <v>1</v>
      </c>
      <c r="R19" s="44">
        <f t="shared" si="2"/>
        <v>0</v>
      </c>
      <c r="S19" s="44">
        <f t="shared" si="3"/>
        <v>0</v>
      </c>
    </row>
    <row r="20" spans="1:19" ht="47.25" customHeight="1" x14ac:dyDescent="0.25">
      <c r="A20" s="120" t="s">
        <v>157</v>
      </c>
      <c r="B20" s="121" t="s">
        <v>177</v>
      </c>
      <c r="C20" s="122" t="s">
        <v>30</v>
      </c>
      <c r="D20" s="128" t="s">
        <v>206</v>
      </c>
      <c r="E20" s="129" t="s">
        <v>166</v>
      </c>
      <c r="F20" s="122" t="s">
        <v>36</v>
      </c>
      <c r="G20" s="124" t="s">
        <v>43</v>
      </c>
      <c r="H20" s="130"/>
      <c r="I20" s="126">
        <v>2.1</v>
      </c>
      <c r="J20" s="123" t="s">
        <v>195</v>
      </c>
      <c r="K20" s="124" t="s">
        <v>47</v>
      </c>
      <c r="L20" s="126" t="s">
        <v>53</v>
      </c>
      <c r="M20" s="131" t="s">
        <v>196</v>
      </c>
      <c r="N20" s="127">
        <v>9</v>
      </c>
      <c r="O20" s="127">
        <v>8</v>
      </c>
      <c r="P20" s="44">
        <f t="shared" si="0"/>
        <v>1</v>
      </c>
      <c r="Q20" s="44">
        <f t="shared" si="1"/>
        <v>0</v>
      </c>
      <c r="R20" s="44">
        <f t="shared" si="2"/>
        <v>0</v>
      </c>
      <c r="S20" s="44">
        <f t="shared" si="3"/>
        <v>0</v>
      </c>
    </row>
    <row r="21" spans="1:19" x14ac:dyDescent="0.25">
      <c r="A21" s="56"/>
      <c r="D21" s="57"/>
      <c r="E21" s="57"/>
      <c r="F21" s="57"/>
      <c r="G21" s="78"/>
      <c r="H21" s="78"/>
      <c r="I21" s="78"/>
      <c r="J21" s="78"/>
      <c r="K21" s="78"/>
      <c r="L21" s="78"/>
      <c r="M21" s="78"/>
      <c r="N21" s="100" t="s">
        <v>138</v>
      </c>
      <c r="O21" s="100" t="s">
        <v>137</v>
      </c>
      <c r="P21" s="78"/>
      <c r="Q21" s="78"/>
      <c r="R21" s="78"/>
      <c r="S21" s="79"/>
    </row>
    <row r="22" spans="1:19" s="4" customFormat="1" x14ac:dyDescent="0.25">
      <c r="A22" s="81"/>
      <c r="D22" s="82"/>
      <c r="E22" s="82"/>
      <c r="F22" s="82"/>
      <c r="G22" s="83"/>
      <c r="H22" s="83"/>
      <c r="I22" s="83"/>
      <c r="J22" s="83"/>
      <c r="K22" s="83"/>
      <c r="L22" s="83"/>
      <c r="M22" s="83"/>
      <c r="N22" s="101" t="s">
        <v>83</v>
      </c>
      <c r="O22" s="101" t="s">
        <v>73</v>
      </c>
      <c r="P22" s="83"/>
      <c r="Q22" s="82"/>
      <c r="R22" s="83"/>
      <c r="S22" s="84"/>
    </row>
    <row r="23" spans="1:19" s="4" customFormat="1" ht="15" customHeight="1" x14ac:dyDescent="0.25">
      <c r="A23" s="81"/>
      <c r="D23" s="82"/>
      <c r="E23" s="82"/>
      <c r="F23" s="82"/>
      <c r="G23" s="82"/>
      <c r="H23" s="83"/>
      <c r="I23" s="83"/>
      <c r="J23" s="83"/>
      <c r="K23" s="83"/>
      <c r="L23" s="83"/>
      <c r="M23" s="83"/>
      <c r="N23" s="101" t="s">
        <v>84</v>
      </c>
      <c r="O23" s="101" t="s">
        <v>74</v>
      </c>
      <c r="P23" s="83"/>
      <c r="Q23" s="83"/>
      <c r="R23" s="83"/>
      <c r="S23" s="84"/>
    </row>
    <row r="24" spans="1:19" s="4" customFormat="1" x14ac:dyDescent="0.25">
      <c r="A24" s="81"/>
      <c r="D24" s="82"/>
      <c r="E24" s="82"/>
      <c r="F24" s="82"/>
      <c r="G24" s="82"/>
      <c r="H24" s="83"/>
      <c r="I24" s="83"/>
      <c r="J24" s="83"/>
      <c r="K24" s="83"/>
      <c r="L24" s="83"/>
      <c r="M24" s="83"/>
      <c r="N24" s="101" t="s">
        <v>85</v>
      </c>
      <c r="O24" s="101" t="s">
        <v>75</v>
      </c>
      <c r="P24" s="83"/>
      <c r="Q24" s="83"/>
      <c r="R24" s="83"/>
      <c r="S24" s="84"/>
    </row>
    <row r="25" spans="1:19" s="4" customFormat="1" ht="15" customHeight="1" x14ac:dyDescent="0.25">
      <c r="A25" s="81"/>
      <c r="D25" s="82"/>
      <c r="E25" s="82"/>
      <c r="F25" s="82"/>
      <c r="G25" s="82"/>
      <c r="H25" s="83"/>
      <c r="I25" s="83"/>
      <c r="J25" s="83"/>
      <c r="K25" s="83"/>
      <c r="L25" s="83"/>
      <c r="M25" s="83"/>
      <c r="N25" s="101" t="s">
        <v>86</v>
      </c>
      <c r="O25" s="101" t="s">
        <v>76</v>
      </c>
      <c r="P25" s="83"/>
      <c r="Q25" s="83"/>
      <c r="R25" s="83"/>
      <c r="S25" s="84"/>
    </row>
    <row r="26" spans="1:19" x14ac:dyDescent="0.25">
      <c r="A26" s="56"/>
      <c r="D26" s="57"/>
      <c r="E26" s="57"/>
      <c r="F26" s="57"/>
      <c r="G26" s="78"/>
      <c r="H26" s="78"/>
      <c r="I26" s="78"/>
      <c r="J26" s="78"/>
      <c r="K26" s="78"/>
      <c r="L26" s="78"/>
      <c r="M26" s="78"/>
      <c r="N26" s="101" t="s">
        <v>87</v>
      </c>
      <c r="O26" s="101" t="s">
        <v>77</v>
      </c>
      <c r="P26" s="78"/>
      <c r="Q26" s="78"/>
      <c r="R26" s="78"/>
      <c r="S26" s="79"/>
    </row>
    <row r="27" spans="1:19" ht="15" customHeight="1" x14ac:dyDescent="0.25">
      <c r="A27" s="56"/>
      <c r="D27" s="57"/>
      <c r="E27" s="57"/>
      <c r="F27" s="57"/>
      <c r="G27" s="78"/>
      <c r="H27" s="78"/>
      <c r="I27" s="78"/>
      <c r="J27" s="78"/>
      <c r="K27" s="78"/>
      <c r="L27" s="78"/>
      <c r="M27" s="78"/>
      <c r="N27" s="101" t="s">
        <v>88</v>
      </c>
      <c r="O27" s="101" t="s">
        <v>78</v>
      </c>
      <c r="P27" s="78"/>
      <c r="Q27" s="78"/>
      <c r="R27" s="78"/>
      <c r="S27" s="79"/>
    </row>
    <row r="28" spans="1:19" x14ac:dyDescent="0.25">
      <c r="A28" s="56"/>
      <c r="D28" s="57"/>
      <c r="E28" s="57"/>
      <c r="F28" s="57"/>
      <c r="G28" s="78"/>
      <c r="H28" s="78"/>
      <c r="I28" s="78"/>
      <c r="J28" s="78"/>
      <c r="K28" s="78"/>
      <c r="L28" s="78"/>
      <c r="M28" s="78"/>
      <c r="N28" s="101" t="s">
        <v>89</v>
      </c>
      <c r="O28" s="101" t="s">
        <v>79</v>
      </c>
      <c r="P28" s="78"/>
      <c r="Q28" s="78"/>
      <c r="R28" s="78"/>
      <c r="S28" s="79"/>
    </row>
    <row r="29" spans="1:19" ht="15" customHeight="1" x14ac:dyDescent="0.25">
      <c r="A29" s="56"/>
      <c r="D29" s="57"/>
      <c r="E29" s="57"/>
      <c r="F29" s="57"/>
      <c r="G29" s="78"/>
      <c r="H29" s="78"/>
      <c r="I29" s="78"/>
      <c r="J29" s="78"/>
      <c r="K29" s="78"/>
      <c r="L29" s="78"/>
      <c r="M29" s="78"/>
      <c r="N29" s="101" t="s">
        <v>90</v>
      </c>
      <c r="O29" s="101" t="s">
        <v>80</v>
      </c>
      <c r="P29" s="78"/>
      <c r="Q29" s="78"/>
      <c r="R29" s="78"/>
      <c r="S29" s="79"/>
    </row>
    <row r="30" spans="1:19" x14ac:dyDescent="0.25">
      <c r="A30" s="56"/>
      <c r="D30" s="57"/>
      <c r="E30" s="57"/>
      <c r="F30" s="57"/>
      <c r="G30" s="78"/>
      <c r="H30" s="78"/>
      <c r="I30" s="78"/>
      <c r="J30" s="78"/>
      <c r="K30" s="78"/>
      <c r="L30" s="78"/>
      <c r="M30" s="78"/>
      <c r="N30" s="101" t="s">
        <v>91</v>
      </c>
      <c r="O30" s="101" t="s">
        <v>81</v>
      </c>
      <c r="P30" s="78"/>
      <c r="Q30" s="78"/>
      <c r="R30" s="87"/>
      <c r="S30" s="79"/>
    </row>
    <row r="31" spans="1:19" ht="12" customHeight="1" x14ac:dyDescent="0.25">
      <c r="A31" s="59"/>
      <c r="B31" s="60"/>
      <c r="C31" s="60"/>
      <c r="D31" s="60"/>
      <c r="E31" s="60"/>
      <c r="F31" s="60"/>
      <c r="G31" s="85"/>
      <c r="H31" s="85"/>
      <c r="I31" s="85"/>
      <c r="J31" s="85"/>
      <c r="K31" s="85"/>
      <c r="L31" s="85"/>
      <c r="M31" s="85"/>
      <c r="N31" s="103" t="s">
        <v>92</v>
      </c>
      <c r="O31" s="103" t="s">
        <v>82</v>
      </c>
      <c r="P31" s="85"/>
      <c r="Q31" s="85"/>
      <c r="R31" s="85"/>
      <c r="S31" s="86"/>
    </row>
  </sheetData>
  <mergeCells count="22">
    <mergeCell ref="A1:S1"/>
    <mergeCell ref="H6:M6"/>
    <mergeCell ref="C4:E4"/>
    <mergeCell ref="C5:E5"/>
    <mergeCell ref="C6:E6"/>
    <mergeCell ref="A2:Q2"/>
    <mergeCell ref="A3:Q3"/>
    <mergeCell ref="R2:S2"/>
    <mergeCell ref="R3:S3"/>
    <mergeCell ref="F5:M5"/>
    <mergeCell ref="F4:K4"/>
    <mergeCell ref="A7:S7"/>
    <mergeCell ref="N8:O8"/>
    <mergeCell ref="P8:S8"/>
    <mergeCell ref="A8:A9"/>
    <mergeCell ref="B8:B9"/>
    <mergeCell ref="E8:E9"/>
    <mergeCell ref="F8:F9"/>
    <mergeCell ref="G8:H8"/>
    <mergeCell ref="C8:D8"/>
    <mergeCell ref="I8:L8"/>
    <mergeCell ref="M8:M9"/>
  </mergeCells>
  <conditionalFormatting sqref="P10">
    <cfRule type="cellIs" dxfId="17" priority="22" operator="greaterThan">
      <formula>0</formula>
    </cfRule>
  </conditionalFormatting>
  <conditionalFormatting sqref="Q10">
    <cfRule type="cellIs" dxfId="16" priority="20" operator="greaterThan">
      <formula>0</formula>
    </cfRule>
  </conditionalFormatting>
  <conditionalFormatting sqref="R10">
    <cfRule type="cellIs" dxfId="15" priority="18" operator="greaterThan">
      <formula>0</formula>
    </cfRule>
  </conditionalFormatting>
  <conditionalFormatting sqref="S10">
    <cfRule type="cellIs" dxfId="14" priority="16" operator="greaterThan">
      <formula>0</formula>
    </cfRule>
  </conditionalFormatting>
  <conditionalFormatting sqref="P10">
    <cfRule type="cellIs" dxfId="13" priority="14" operator="greaterThan">
      <formula>0.5</formula>
    </cfRule>
  </conditionalFormatting>
  <conditionalFormatting sqref="Q10">
    <cfRule type="cellIs" dxfId="12" priority="13" operator="greaterThan">
      <formula>0.5</formula>
    </cfRule>
  </conditionalFormatting>
  <conditionalFormatting sqref="R10">
    <cfRule type="cellIs" dxfId="11" priority="10" operator="greaterThan">
      <formula>0.5</formula>
    </cfRule>
    <cfRule type="cellIs" dxfId="10" priority="12" operator="greaterThan">
      <formula>0.5</formula>
    </cfRule>
  </conditionalFormatting>
  <conditionalFormatting sqref="S10">
    <cfRule type="cellIs" dxfId="9" priority="11" operator="greaterThan">
      <formula>0.5</formula>
    </cfRule>
  </conditionalFormatting>
  <conditionalFormatting sqref="P11:P20">
    <cfRule type="cellIs" dxfId="8" priority="9" operator="greaterThan">
      <formula>0</formula>
    </cfRule>
  </conditionalFormatting>
  <conditionalFormatting sqref="Q11:Q20">
    <cfRule type="cellIs" dxfId="7" priority="8" operator="greaterThan">
      <formula>0</formula>
    </cfRule>
  </conditionalFormatting>
  <conditionalFormatting sqref="R11:R20">
    <cfRule type="cellIs" dxfId="6" priority="7" operator="greaterThan">
      <formula>0</formula>
    </cfRule>
  </conditionalFormatting>
  <conditionalFormatting sqref="S11:S20">
    <cfRule type="cellIs" dxfId="5" priority="6" operator="greaterThan">
      <formula>0</formula>
    </cfRule>
  </conditionalFormatting>
  <conditionalFormatting sqref="P11:P20">
    <cfRule type="cellIs" dxfId="4" priority="5" operator="greaterThan">
      <formula>0.5</formula>
    </cfRule>
  </conditionalFormatting>
  <conditionalFormatting sqref="Q11:Q20">
    <cfRule type="cellIs" dxfId="3" priority="4" operator="greaterThan">
      <formula>0.5</formula>
    </cfRule>
  </conditionalFormatting>
  <conditionalFormatting sqref="R11:R20">
    <cfRule type="cellIs" dxfId="2" priority="1" operator="greaterThan">
      <formula>0.5</formula>
    </cfRule>
    <cfRule type="cellIs" dxfId="1" priority="3" operator="greaterThan">
      <formula>0.5</formula>
    </cfRule>
  </conditionalFormatting>
  <conditionalFormatting sqref="S11:S20">
    <cfRule type="cellIs" dxfId="0" priority="2" operator="greaterThan">
      <formula>0.5</formula>
    </cfRule>
  </conditionalFormatting>
  <dataValidations count="7">
    <dataValidation type="list" allowBlank="1" showInputMessage="1" showErrorMessage="1" sqref="C10:C20">
      <formula1>Selección</formula1>
    </dataValidation>
    <dataValidation type="list" allowBlank="1" showInputMessage="1" showErrorMessage="1" sqref="F10:F20">
      <formula1>Nivel</formula1>
    </dataValidation>
    <dataValidation type="list" allowBlank="1" showInputMessage="1" showErrorMessage="1" sqref="G10:G20">
      <formula1>Rubros</formula1>
    </dataValidation>
    <dataValidation type="list" allowBlank="1" showInputMessage="1" showErrorMessage="1" sqref="K10:K20">
      <formula1>ClasificaciónFactor</formula1>
    </dataValidation>
    <dataValidation type="list" allowBlank="1" showInputMessage="1" showErrorMessage="1" sqref="L10:L20">
      <formula1>TipoFactor</formula1>
    </dataValidation>
    <dataValidation type="list" allowBlank="1" showInputMessage="1" showErrorMessage="1" sqref="N10:N20">
      <formula1>Impacto</formula1>
    </dataValidation>
    <dataValidation type="list" allowBlank="1" showInputMessage="1" showErrorMessage="1" sqref="O10:O20">
      <formula1>Probabilidad</formula1>
    </dataValidation>
  </dataValidations>
  <pageMargins left="0.70866141732283472" right="0.70866141732283472" top="0.74803149606299213" bottom="0.74803149606299213" header="0.31496062992125984" footer="0.31496062992125984"/>
  <pageSetup paperSize="5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R46"/>
  <sheetViews>
    <sheetView showGridLines="0" zoomScale="80" zoomScaleNormal="80" workbookViewId="0">
      <selection activeCell="P8" sqref="P8:P10"/>
    </sheetView>
  </sheetViews>
  <sheetFormatPr baseColWidth="10" defaultRowHeight="15" x14ac:dyDescent="0.25"/>
  <cols>
    <col min="1" max="1" width="8.85546875" customWidth="1"/>
    <col min="2" max="2" width="27" customWidth="1"/>
    <col min="3" max="3" width="11.42578125" customWidth="1"/>
    <col min="4" max="4" width="6.42578125" bestFit="1" customWidth="1"/>
    <col min="5" max="5" width="23" customWidth="1"/>
    <col min="6" max="6" width="16.85546875" bestFit="1" customWidth="1"/>
    <col min="7" max="7" width="15.7109375" customWidth="1"/>
    <col min="8" max="8" width="15.5703125" customWidth="1"/>
    <col min="9" max="9" width="9" style="5" customWidth="1"/>
    <col min="10" max="10" width="12.7109375" style="5" customWidth="1"/>
    <col min="11" max="11" width="17.5703125" style="5" customWidth="1"/>
    <col min="12" max="12" width="17.28515625" style="5" customWidth="1"/>
    <col min="13" max="13" width="11.5703125" style="5" customWidth="1"/>
    <col min="14" max="14" width="11.7109375" style="5" customWidth="1"/>
    <col min="15" max="15" width="14.85546875" style="5" customWidth="1"/>
    <col min="16" max="16" width="20.7109375" customWidth="1"/>
  </cols>
  <sheetData>
    <row r="1" spans="1:18" ht="15" customHeight="1" x14ac:dyDescent="0.25">
      <c r="A1" s="181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/>
    </row>
    <row r="2" spans="1:18" ht="26.25" customHeight="1" x14ac:dyDescent="0.25">
      <c r="A2" s="164" t="s">
        <v>174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8"/>
    </row>
    <row r="3" spans="1:18" ht="26.25" customHeight="1" x14ac:dyDescent="0.25">
      <c r="A3" s="164" t="s">
        <v>118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8"/>
    </row>
    <row r="4" spans="1:18" ht="26.25" x14ac:dyDescent="0.25">
      <c r="A4" s="89"/>
      <c r="B4" s="106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90"/>
    </row>
    <row r="5" spans="1:18" ht="19.5" customHeight="1" x14ac:dyDescent="0.25">
      <c r="A5" s="184" t="s">
        <v>1</v>
      </c>
      <c r="B5" s="185"/>
      <c r="C5" s="185"/>
      <c r="D5" s="185"/>
      <c r="E5" s="185"/>
      <c r="F5" s="172" t="str">
        <f>'I. Evaluación de Riesgos'!F4:M4</f>
        <v>Instituto de Salud Pública del Estado de Guanajuato</v>
      </c>
      <c r="G5" s="172"/>
      <c r="H5" s="172"/>
      <c r="I5" s="172"/>
      <c r="J5" s="172"/>
      <c r="K5" s="172"/>
      <c r="L5" s="172"/>
      <c r="M5" s="172"/>
      <c r="N5" s="9"/>
      <c r="O5" s="12"/>
      <c r="P5" s="91"/>
    </row>
    <row r="6" spans="1:18" ht="23.25" customHeight="1" x14ac:dyDescent="0.25">
      <c r="A6" s="184" t="s">
        <v>120</v>
      </c>
      <c r="B6" s="185"/>
      <c r="C6" s="185"/>
      <c r="D6" s="185"/>
      <c r="E6" s="185"/>
      <c r="F6" s="172" t="str">
        <f>'I. Evaluación de Riesgos'!F5:M5</f>
        <v>Dr. Enrique Negrete Pérez, Director General de Administración</v>
      </c>
      <c r="G6" s="172"/>
      <c r="H6" s="172"/>
      <c r="I6" s="172"/>
      <c r="J6" s="172"/>
      <c r="K6" s="172"/>
      <c r="L6" s="172"/>
      <c r="M6" s="172"/>
      <c r="N6" s="172"/>
      <c r="O6" s="11"/>
      <c r="P6" s="92"/>
    </row>
    <row r="7" spans="1:18" ht="23.25" customHeight="1" x14ac:dyDescent="0.25">
      <c r="A7" s="199" t="s">
        <v>117</v>
      </c>
      <c r="B7" s="163"/>
      <c r="C7" s="163"/>
      <c r="D7" s="163"/>
      <c r="E7" s="163"/>
      <c r="F7" s="141">
        <v>44454</v>
      </c>
      <c r="G7" s="141"/>
      <c r="H7" s="142"/>
      <c r="I7" s="142"/>
      <c r="J7" s="142"/>
      <c r="K7" s="142"/>
      <c r="L7" s="142"/>
      <c r="M7" s="142"/>
      <c r="N7" s="13"/>
      <c r="O7" s="13"/>
      <c r="P7" s="93"/>
    </row>
    <row r="8" spans="1:18" ht="38.25" customHeight="1" x14ac:dyDescent="0.25">
      <c r="A8" s="186" t="s">
        <v>115</v>
      </c>
      <c r="B8" s="187"/>
      <c r="C8" s="187"/>
      <c r="D8" s="187"/>
      <c r="E8" s="187"/>
      <c r="F8" s="187"/>
      <c r="G8" s="187"/>
      <c r="H8" s="187"/>
      <c r="I8" s="187"/>
      <c r="J8" s="187"/>
      <c r="K8" s="188"/>
      <c r="L8" s="189" t="s">
        <v>116</v>
      </c>
      <c r="M8" s="190"/>
      <c r="N8" s="190"/>
      <c r="O8" s="190"/>
      <c r="P8" s="191" t="s">
        <v>264</v>
      </c>
      <c r="R8" s="94" t="s">
        <v>134</v>
      </c>
    </row>
    <row r="9" spans="1:18" ht="36.75" customHeight="1" x14ac:dyDescent="0.25">
      <c r="A9" s="155" t="s">
        <v>125</v>
      </c>
      <c r="B9" s="197" t="s">
        <v>106</v>
      </c>
      <c r="C9" s="155" t="s">
        <v>16</v>
      </c>
      <c r="D9" s="155" t="s">
        <v>17</v>
      </c>
      <c r="E9" s="155"/>
      <c r="F9" s="155"/>
      <c r="G9" s="194" t="s">
        <v>22</v>
      </c>
      <c r="H9" s="195"/>
      <c r="I9" s="195"/>
      <c r="J9" s="195"/>
      <c r="K9" s="196"/>
      <c r="L9" s="155" t="s">
        <v>23</v>
      </c>
      <c r="M9" s="155" t="s">
        <v>24</v>
      </c>
      <c r="N9" s="155"/>
      <c r="O9" s="47"/>
      <c r="P9" s="192"/>
      <c r="R9" s="94" t="s">
        <v>105</v>
      </c>
    </row>
    <row r="10" spans="1:18" s="1" customFormat="1" ht="73.5" customHeight="1" x14ac:dyDescent="0.25">
      <c r="A10" s="155"/>
      <c r="B10" s="198"/>
      <c r="C10" s="155"/>
      <c r="D10" s="47" t="s">
        <v>129</v>
      </c>
      <c r="E10" s="47" t="s">
        <v>0</v>
      </c>
      <c r="F10" s="47" t="s">
        <v>13</v>
      </c>
      <c r="G10" s="47" t="s">
        <v>18</v>
      </c>
      <c r="H10" s="47" t="s">
        <v>19</v>
      </c>
      <c r="I10" s="47" t="s">
        <v>20</v>
      </c>
      <c r="J10" s="47" t="s">
        <v>21</v>
      </c>
      <c r="K10" s="47" t="s">
        <v>100</v>
      </c>
      <c r="L10" s="155"/>
      <c r="M10" s="47" t="s">
        <v>6</v>
      </c>
      <c r="N10" s="47" t="s">
        <v>15</v>
      </c>
      <c r="O10" s="47" t="s">
        <v>7</v>
      </c>
      <c r="P10" s="193"/>
      <c r="R10" s="95" t="s">
        <v>135</v>
      </c>
    </row>
    <row r="11" spans="1:18" ht="39.75" customHeight="1" x14ac:dyDescent="0.25">
      <c r="A11" s="179" t="str">
        <f>'I. Evaluación de Riesgos'!A10</f>
        <v>2019_1</v>
      </c>
      <c r="B11" s="177" t="str">
        <f>'I. Evaluación de Riesgos'!E10</f>
        <v>Baja productividad de médicos por carga de trabajo, mal distribuida.</v>
      </c>
      <c r="C11" s="132" t="s">
        <v>93</v>
      </c>
      <c r="D11" s="120">
        <v>1</v>
      </c>
      <c r="E11" s="133" t="s">
        <v>233</v>
      </c>
      <c r="F11" s="122" t="s">
        <v>95</v>
      </c>
      <c r="G11" s="132" t="s">
        <v>93</v>
      </c>
      <c r="H11" s="132" t="s">
        <v>94</v>
      </c>
      <c r="I11" s="134" t="s">
        <v>93</v>
      </c>
      <c r="J11" s="134" t="s">
        <v>94</v>
      </c>
      <c r="K11" s="124" t="s">
        <v>99</v>
      </c>
      <c r="L11" s="175" t="s">
        <v>94</v>
      </c>
      <c r="M11" s="173">
        <v>5</v>
      </c>
      <c r="N11" s="173">
        <v>6</v>
      </c>
      <c r="O11" s="173" t="s">
        <v>102</v>
      </c>
      <c r="P11" s="177" t="s">
        <v>135</v>
      </c>
      <c r="R11" s="94" t="s">
        <v>136</v>
      </c>
    </row>
    <row r="12" spans="1:18" ht="28.5" x14ac:dyDescent="0.25">
      <c r="A12" s="180"/>
      <c r="B12" s="178"/>
      <c r="C12" s="132" t="s">
        <v>93</v>
      </c>
      <c r="D12" s="120">
        <v>1.1000000000000001</v>
      </c>
      <c r="E12" s="133" t="s">
        <v>234</v>
      </c>
      <c r="F12" s="122" t="s">
        <v>96</v>
      </c>
      <c r="G12" s="132" t="s">
        <v>93</v>
      </c>
      <c r="H12" s="132" t="s">
        <v>94</v>
      </c>
      <c r="I12" s="134" t="s">
        <v>94</v>
      </c>
      <c r="J12" s="134" t="s">
        <v>94</v>
      </c>
      <c r="K12" s="124" t="s">
        <v>99</v>
      </c>
      <c r="L12" s="176"/>
      <c r="M12" s="174"/>
      <c r="N12" s="174"/>
      <c r="O12" s="174"/>
      <c r="P12" s="178"/>
      <c r="R12" s="94"/>
    </row>
    <row r="13" spans="1:18" ht="28.5" x14ac:dyDescent="0.25">
      <c r="A13" s="179" t="str">
        <f>'I. Evaluación de Riesgos'!A11</f>
        <v>2019_2</v>
      </c>
      <c r="B13" s="177" t="str">
        <f>'I. Evaluación de Riesgos'!E11</f>
        <v>Satisfacción del usuario por trato digno, deficiente.</v>
      </c>
      <c r="C13" s="132" t="s">
        <v>93</v>
      </c>
      <c r="D13" s="120">
        <v>2.1</v>
      </c>
      <c r="E13" s="135" t="s">
        <v>235</v>
      </c>
      <c r="F13" s="121" t="s">
        <v>95</v>
      </c>
      <c r="G13" s="120" t="s">
        <v>93</v>
      </c>
      <c r="H13" s="120" t="s">
        <v>93</v>
      </c>
      <c r="I13" s="126" t="s">
        <v>93</v>
      </c>
      <c r="J13" s="126" t="s">
        <v>94</v>
      </c>
      <c r="K13" s="125" t="s">
        <v>99</v>
      </c>
      <c r="L13" s="175" t="s">
        <v>94</v>
      </c>
      <c r="M13" s="173">
        <v>7</v>
      </c>
      <c r="N13" s="173">
        <v>5</v>
      </c>
      <c r="O13" s="173" t="s">
        <v>103</v>
      </c>
      <c r="P13" s="177" t="s">
        <v>134</v>
      </c>
      <c r="R13" s="94"/>
    </row>
    <row r="14" spans="1:18" ht="28.5" x14ac:dyDescent="0.25">
      <c r="A14" s="180"/>
      <c r="B14" s="178"/>
      <c r="C14" s="132" t="s">
        <v>93</v>
      </c>
      <c r="D14" s="120">
        <v>2.2000000000000002</v>
      </c>
      <c r="E14" s="135" t="s">
        <v>236</v>
      </c>
      <c r="F14" s="121" t="s">
        <v>95</v>
      </c>
      <c r="G14" s="120" t="s">
        <v>232</v>
      </c>
      <c r="H14" s="120" t="s">
        <v>232</v>
      </c>
      <c r="I14" s="126" t="s">
        <v>232</v>
      </c>
      <c r="J14" s="126" t="s">
        <v>94</v>
      </c>
      <c r="K14" s="125" t="s">
        <v>99</v>
      </c>
      <c r="L14" s="176"/>
      <c r="M14" s="174"/>
      <c r="N14" s="174"/>
      <c r="O14" s="174"/>
      <c r="P14" s="178"/>
      <c r="R14" s="94"/>
    </row>
    <row r="15" spans="1:18" ht="42.75" x14ac:dyDescent="0.25">
      <c r="A15" s="179" t="str">
        <f>'I. Evaluación de Riesgos'!A12</f>
        <v>2019_3</v>
      </c>
      <c r="B15" s="177" t="str">
        <f>'I. Evaluación de Riesgos'!E12</f>
        <v>Tiempo de espera en consulta externa, prolongado.</v>
      </c>
      <c r="C15" s="132" t="s">
        <v>93</v>
      </c>
      <c r="D15" s="120">
        <v>3.1</v>
      </c>
      <c r="E15" s="135" t="s">
        <v>237</v>
      </c>
      <c r="F15" s="121" t="s">
        <v>95</v>
      </c>
      <c r="G15" s="120" t="s">
        <v>93</v>
      </c>
      <c r="H15" s="120" t="s">
        <v>232</v>
      </c>
      <c r="I15" s="126" t="s">
        <v>93</v>
      </c>
      <c r="J15" s="126" t="s">
        <v>93</v>
      </c>
      <c r="K15" s="125" t="s">
        <v>99</v>
      </c>
      <c r="L15" s="175" t="s">
        <v>94</v>
      </c>
      <c r="M15" s="173">
        <v>7</v>
      </c>
      <c r="N15" s="173">
        <v>5</v>
      </c>
      <c r="O15" s="173" t="s">
        <v>103</v>
      </c>
      <c r="P15" s="177" t="s">
        <v>135</v>
      </c>
      <c r="R15" s="94"/>
    </row>
    <row r="16" spans="1:18" x14ac:dyDescent="0.25">
      <c r="A16" s="180"/>
      <c r="B16" s="178"/>
      <c r="C16" s="132" t="s">
        <v>93</v>
      </c>
      <c r="D16" s="120">
        <v>3.2</v>
      </c>
      <c r="E16" s="135" t="s">
        <v>238</v>
      </c>
      <c r="F16" s="121" t="s">
        <v>95</v>
      </c>
      <c r="G16" s="120" t="s">
        <v>93</v>
      </c>
      <c r="H16" s="120" t="s">
        <v>94</v>
      </c>
      <c r="I16" s="126" t="s">
        <v>93</v>
      </c>
      <c r="J16" s="126" t="s">
        <v>94</v>
      </c>
      <c r="K16" s="125" t="s">
        <v>99</v>
      </c>
      <c r="L16" s="176"/>
      <c r="M16" s="174"/>
      <c r="N16" s="174"/>
      <c r="O16" s="174"/>
      <c r="P16" s="178"/>
      <c r="R16" s="94"/>
    </row>
    <row r="17" spans="1:18" ht="42.75" x14ac:dyDescent="0.25">
      <c r="A17" s="179" t="str">
        <f>'I. Evaluación de Riesgos'!A13</f>
        <v>2019_4</v>
      </c>
      <c r="B17" s="177" t="str">
        <f>'I. Evaluación de Riesgos'!E13</f>
        <v>Quejas por tiempo de espera en urgencias, por falta de seguimiento a protocolos de atención.</v>
      </c>
      <c r="C17" s="132" t="s">
        <v>93</v>
      </c>
      <c r="D17" s="120">
        <v>4.0999999999999996</v>
      </c>
      <c r="E17" s="135" t="s">
        <v>237</v>
      </c>
      <c r="F17" s="121" t="s">
        <v>95</v>
      </c>
      <c r="G17" s="120" t="s">
        <v>93</v>
      </c>
      <c r="H17" s="120" t="s">
        <v>232</v>
      </c>
      <c r="I17" s="126" t="s">
        <v>93</v>
      </c>
      <c r="J17" s="126" t="s">
        <v>93</v>
      </c>
      <c r="K17" s="125" t="s">
        <v>99</v>
      </c>
      <c r="L17" s="175" t="s">
        <v>94</v>
      </c>
      <c r="M17" s="173">
        <v>7</v>
      </c>
      <c r="N17" s="173">
        <v>5</v>
      </c>
      <c r="O17" s="173" t="s">
        <v>103</v>
      </c>
      <c r="P17" s="177" t="s">
        <v>135</v>
      </c>
      <c r="R17" s="94"/>
    </row>
    <row r="18" spans="1:18" ht="61.5" customHeight="1" x14ac:dyDescent="0.25">
      <c r="A18" s="180"/>
      <c r="B18" s="178"/>
      <c r="C18" s="132" t="s">
        <v>93</v>
      </c>
      <c r="D18" s="120">
        <v>4.2</v>
      </c>
      <c r="E18" s="135" t="s">
        <v>240</v>
      </c>
      <c r="F18" s="121" t="s">
        <v>95</v>
      </c>
      <c r="G18" s="120" t="s">
        <v>93</v>
      </c>
      <c r="H18" s="120" t="s">
        <v>93</v>
      </c>
      <c r="I18" s="126" t="s">
        <v>93</v>
      </c>
      <c r="J18" s="126" t="s">
        <v>94</v>
      </c>
      <c r="K18" s="125" t="s">
        <v>99</v>
      </c>
      <c r="L18" s="176"/>
      <c r="M18" s="174"/>
      <c r="N18" s="174"/>
      <c r="O18" s="174"/>
      <c r="P18" s="178" t="s">
        <v>135</v>
      </c>
      <c r="R18" s="94"/>
    </row>
    <row r="19" spans="1:18" x14ac:dyDescent="0.25">
      <c r="A19" s="179" t="str">
        <f>'I. Evaluación de Riesgos'!A14</f>
        <v>2019_5</v>
      </c>
      <c r="B19" s="177" t="str">
        <f>'I. Evaluación de Riesgos'!E14</f>
        <v>Proceso para la optimización del uso de vehículos oficiales, ineficiente.</v>
      </c>
      <c r="C19" s="132" t="s">
        <v>93</v>
      </c>
      <c r="D19" s="120">
        <v>5.0999999999999996</v>
      </c>
      <c r="E19" s="135" t="s">
        <v>239</v>
      </c>
      <c r="F19" s="121" t="s">
        <v>95</v>
      </c>
      <c r="G19" s="120" t="s">
        <v>93</v>
      </c>
      <c r="H19" s="120" t="s">
        <v>93</v>
      </c>
      <c r="I19" s="126" t="s">
        <v>93</v>
      </c>
      <c r="J19" s="126" t="s">
        <v>94</v>
      </c>
      <c r="K19" s="125" t="s">
        <v>99</v>
      </c>
      <c r="L19" s="175" t="s">
        <v>94</v>
      </c>
      <c r="M19" s="173">
        <v>9</v>
      </c>
      <c r="N19" s="173">
        <v>7</v>
      </c>
      <c r="O19" s="173" t="s">
        <v>101</v>
      </c>
      <c r="P19" s="177" t="s">
        <v>135</v>
      </c>
      <c r="R19" s="94"/>
    </row>
    <row r="20" spans="1:18" ht="28.5" x14ac:dyDescent="0.25">
      <c r="A20" s="180"/>
      <c r="B20" s="178"/>
      <c r="C20" s="132" t="s">
        <v>93</v>
      </c>
      <c r="D20" s="120">
        <v>5.2</v>
      </c>
      <c r="E20" s="135" t="s">
        <v>241</v>
      </c>
      <c r="F20" s="121" t="s">
        <v>95</v>
      </c>
      <c r="G20" s="120" t="s">
        <v>93</v>
      </c>
      <c r="H20" s="120" t="s">
        <v>93</v>
      </c>
      <c r="I20" s="126" t="s">
        <v>93</v>
      </c>
      <c r="J20" s="126" t="s">
        <v>94</v>
      </c>
      <c r="K20" s="125" t="s">
        <v>99</v>
      </c>
      <c r="L20" s="176"/>
      <c r="M20" s="174"/>
      <c r="N20" s="174"/>
      <c r="O20" s="174"/>
      <c r="P20" s="178"/>
      <c r="R20" s="94"/>
    </row>
    <row r="21" spans="1:18" ht="71.25" x14ac:dyDescent="0.25">
      <c r="A21" s="179" t="str">
        <f>'I. Evaluación de Riesgos'!A15</f>
        <v>2019_6</v>
      </c>
      <c r="B21" s="177" t="str">
        <f>'I. Evaluación de Riesgos'!E15</f>
        <v>Manual de procedimientos específico, no actualizado.</v>
      </c>
      <c r="C21" s="132" t="s">
        <v>93</v>
      </c>
      <c r="D21" s="120">
        <v>6.1</v>
      </c>
      <c r="E21" s="135" t="s">
        <v>242</v>
      </c>
      <c r="F21" s="121" t="s">
        <v>95</v>
      </c>
      <c r="G21" s="120" t="s">
        <v>93</v>
      </c>
      <c r="H21" s="120" t="s">
        <v>93</v>
      </c>
      <c r="I21" s="126" t="s">
        <v>93</v>
      </c>
      <c r="J21" s="126" t="s">
        <v>94</v>
      </c>
      <c r="K21" s="125" t="s">
        <v>99</v>
      </c>
      <c r="L21" s="175" t="s">
        <v>94</v>
      </c>
      <c r="M21" s="173">
        <v>5</v>
      </c>
      <c r="N21" s="173">
        <v>7</v>
      </c>
      <c r="O21" s="173" t="s">
        <v>102</v>
      </c>
      <c r="P21" s="177" t="s">
        <v>134</v>
      </c>
      <c r="R21" s="94"/>
    </row>
    <row r="22" spans="1:18" ht="28.5" x14ac:dyDescent="0.25">
      <c r="A22" s="180"/>
      <c r="B22" s="178"/>
      <c r="C22" s="132" t="s">
        <v>93</v>
      </c>
      <c r="D22" s="120">
        <v>6.2</v>
      </c>
      <c r="E22" s="135" t="s">
        <v>243</v>
      </c>
      <c r="F22" s="121" t="s">
        <v>95</v>
      </c>
      <c r="G22" s="120" t="s">
        <v>93</v>
      </c>
      <c r="H22" s="120" t="s">
        <v>94</v>
      </c>
      <c r="I22" s="126" t="s">
        <v>94</v>
      </c>
      <c r="J22" s="126" t="s">
        <v>94</v>
      </c>
      <c r="K22" s="125" t="s">
        <v>99</v>
      </c>
      <c r="L22" s="176"/>
      <c r="M22" s="174"/>
      <c r="N22" s="174"/>
      <c r="O22" s="174"/>
      <c r="P22" s="178"/>
      <c r="R22" s="94"/>
    </row>
    <row r="23" spans="1:18" ht="28.5" x14ac:dyDescent="0.25">
      <c r="A23" s="179" t="str">
        <f>'I. Evaluación de Riesgos'!A16</f>
        <v>2020_1</v>
      </c>
      <c r="B23" s="177" t="str">
        <f>'I. Evaluación de Riesgos'!E16</f>
        <v>Expedientes clínicos no integrados correctamente.</v>
      </c>
      <c r="C23" s="132" t="s">
        <v>93</v>
      </c>
      <c r="D23" s="120">
        <v>1.1000000000000001</v>
      </c>
      <c r="E23" s="135" t="s">
        <v>250</v>
      </c>
      <c r="F23" s="121" t="s">
        <v>95</v>
      </c>
      <c r="G23" s="120" t="s">
        <v>93</v>
      </c>
      <c r="H23" s="120" t="s">
        <v>94</v>
      </c>
      <c r="I23" s="126" t="s">
        <v>93</v>
      </c>
      <c r="J23" s="126" t="s">
        <v>94</v>
      </c>
      <c r="K23" s="125" t="s">
        <v>99</v>
      </c>
      <c r="L23" s="175" t="s">
        <v>94</v>
      </c>
      <c r="M23" s="173">
        <v>9</v>
      </c>
      <c r="N23" s="173">
        <v>5</v>
      </c>
      <c r="O23" s="173" t="s">
        <v>103</v>
      </c>
      <c r="P23" s="177" t="s">
        <v>134</v>
      </c>
      <c r="R23" s="94"/>
    </row>
    <row r="24" spans="1:18" ht="28.5" x14ac:dyDescent="0.25">
      <c r="A24" s="180"/>
      <c r="B24" s="178"/>
      <c r="C24" s="132" t="s">
        <v>93</v>
      </c>
      <c r="D24" s="120">
        <v>1.2</v>
      </c>
      <c r="E24" s="135" t="s">
        <v>244</v>
      </c>
      <c r="F24" s="121" t="s">
        <v>95</v>
      </c>
      <c r="G24" s="120" t="s">
        <v>93</v>
      </c>
      <c r="H24" s="120" t="s">
        <v>94</v>
      </c>
      <c r="I24" s="126" t="s">
        <v>93</v>
      </c>
      <c r="J24" s="126" t="s">
        <v>94</v>
      </c>
      <c r="K24" s="125" t="s">
        <v>99</v>
      </c>
      <c r="L24" s="176"/>
      <c r="M24" s="174"/>
      <c r="N24" s="174"/>
      <c r="O24" s="174"/>
      <c r="P24" s="178"/>
      <c r="R24" s="94"/>
    </row>
    <row r="25" spans="1:18" ht="28.5" x14ac:dyDescent="0.25">
      <c r="A25" s="179" t="str">
        <f>'I. Evaluación de Riesgos'!A17</f>
        <v>2020_2</v>
      </c>
      <c r="B25" s="177" t="str">
        <f>'I. Evaluación de Riesgos'!E17</f>
        <v>Inventario de bienes muebles controlado, de manera deficiente.</v>
      </c>
      <c r="C25" s="132" t="s">
        <v>93</v>
      </c>
      <c r="D25" s="120">
        <v>2.1</v>
      </c>
      <c r="E25" s="135" t="s">
        <v>245</v>
      </c>
      <c r="F25" s="121" t="s">
        <v>95</v>
      </c>
      <c r="G25" s="120" t="s">
        <v>93</v>
      </c>
      <c r="H25" s="120" t="s">
        <v>94</v>
      </c>
      <c r="I25" s="126" t="s">
        <v>93</v>
      </c>
      <c r="J25" s="126" t="s">
        <v>93</v>
      </c>
      <c r="K25" s="125" t="s">
        <v>99</v>
      </c>
      <c r="L25" s="175" t="s">
        <v>94</v>
      </c>
      <c r="M25" s="173">
        <v>5</v>
      </c>
      <c r="N25" s="173">
        <v>6</v>
      </c>
      <c r="O25" s="173" t="s">
        <v>102</v>
      </c>
      <c r="P25" s="177" t="s">
        <v>134</v>
      </c>
      <c r="R25" s="94"/>
    </row>
    <row r="26" spans="1:18" x14ac:dyDescent="0.25">
      <c r="A26" s="180"/>
      <c r="B26" s="178"/>
      <c r="C26" s="132" t="s">
        <v>93</v>
      </c>
      <c r="D26" s="120">
        <v>2.2000000000000002</v>
      </c>
      <c r="E26" s="135" t="s">
        <v>246</v>
      </c>
      <c r="F26" s="121" t="s">
        <v>95</v>
      </c>
      <c r="G26" s="120" t="s">
        <v>93</v>
      </c>
      <c r="H26" s="120" t="s">
        <v>93</v>
      </c>
      <c r="I26" s="126" t="s">
        <v>93</v>
      </c>
      <c r="J26" s="126" t="s">
        <v>94</v>
      </c>
      <c r="K26" s="125" t="s">
        <v>99</v>
      </c>
      <c r="L26" s="176"/>
      <c r="M26" s="174"/>
      <c r="N26" s="174"/>
      <c r="O26" s="174"/>
      <c r="P26" s="178"/>
      <c r="R26" s="94"/>
    </row>
    <row r="27" spans="1:18" ht="28.5" x14ac:dyDescent="0.25">
      <c r="A27" s="179" t="str">
        <f>'I. Evaluación de Riesgos'!A18</f>
        <v>2020_3</v>
      </c>
      <c r="B27" s="177" t="str">
        <f>'I. Evaluación de Riesgos'!E18</f>
        <v>Permanencia del personal, no documentado.</v>
      </c>
      <c r="C27" s="132" t="s">
        <v>93</v>
      </c>
      <c r="D27" s="120">
        <v>3.1</v>
      </c>
      <c r="E27" s="135" t="s">
        <v>247</v>
      </c>
      <c r="F27" s="121" t="s">
        <v>95</v>
      </c>
      <c r="G27" s="120" t="s">
        <v>93</v>
      </c>
      <c r="H27" s="120" t="s">
        <v>94</v>
      </c>
      <c r="I27" s="126" t="s">
        <v>93</v>
      </c>
      <c r="J27" s="126" t="s">
        <v>93</v>
      </c>
      <c r="K27" s="125" t="s">
        <v>99</v>
      </c>
      <c r="L27" s="175" t="s">
        <v>94</v>
      </c>
      <c r="M27" s="173">
        <v>9</v>
      </c>
      <c r="N27" s="173">
        <v>7</v>
      </c>
      <c r="O27" s="173" t="s">
        <v>101</v>
      </c>
      <c r="P27" s="177" t="s">
        <v>135</v>
      </c>
      <c r="R27" s="94"/>
    </row>
    <row r="28" spans="1:18" ht="28.5" customHeight="1" x14ac:dyDescent="0.25">
      <c r="A28" s="180"/>
      <c r="B28" s="178"/>
      <c r="C28" s="132" t="s">
        <v>93</v>
      </c>
      <c r="D28" s="120">
        <v>3.2</v>
      </c>
      <c r="E28" s="135" t="s">
        <v>248</v>
      </c>
      <c r="F28" s="121" t="s">
        <v>95</v>
      </c>
      <c r="G28" s="120" t="s">
        <v>93</v>
      </c>
      <c r="H28" s="120" t="s">
        <v>93</v>
      </c>
      <c r="I28" s="126" t="s">
        <v>93</v>
      </c>
      <c r="J28" s="126" t="s">
        <v>94</v>
      </c>
      <c r="K28" s="125" t="s">
        <v>99</v>
      </c>
      <c r="L28" s="176"/>
      <c r="M28" s="174"/>
      <c r="N28" s="174"/>
      <c r="O28" s="174"/>
      <c r="P28" s="178"/>
      <c r="R28" s="94"/>
    </row>
    <row r="29" spans="1:18" ht="28.5" x14ac:dyDescent="0.25">
      <c r="A29" s="179" t="str">
        <f>'I. Evaluación de Riesgos'!A19</f>
        <v>2021_1</v>
      </c>
      <c r="B29" s="177" t="str">
        <f>'I. Evaluación de Riesgos'!E19</f>
        <v>Mantenimiento de bienes inmuebles realizados, de manera deficiente.</v>
      </c>
      <c r="C29" s="132" t="s">
        <v>93</v>
      </c>
      <c r="D29" s="120">
        <v>1.1000000000000001</v>
      </c>
      <c r="E29" s="135" t="s">
        <v>249</v>
      </c>
      <c r="F29" s="121" t="s">
        <v>95</v>
      </c>
      <c r="G29" s="120" t="s">
        <v>93</v>
      </c>
      <c r="H29" s="120" t="s">
        <v>94</v>
      </c>
      <c r="I29" s="126" t="s">
        <v>93</v>
      </c>
      <c r="J29" s="126" t="s">
        <v>93</v>
      </c>
      <c r="K29" s="125" t="s">
        <v>99</v>
      </c>
      <c r="L29" s="175" t="s">
        <v>94</v>
      </c>
      <c r="M29" s="173">
        <v>5</v>
      </c>
      <c r="N29" s="173">
        <v>6</v>
      </c>
      <c r="O29" s="173" t="s">
        <v>102</v>
      </c>
      <c r="P29" s="177" t="s">
        <v>135</v>
      </c>
      <c r="R29" s="94"/>
    </row>
    <row r="30" spans="1:18" ht="28.5" x14ac:dyDescent="0.25">
      <c r="A30" s="180"/>
      <c r="B30" s="178"/>
      <c r="C30" s="132" t="s">
        <v>93</v>
      </c>
      <c r="D30" s="120">
        <v>1.2</v>
      </c>
      <c r="E30" s="135" t="s">
        <v>251</v>
      </c>
      <c r="F30" s="121" t="s">
        <v>95</v>
      </c>
      <c r="G30" s="120" t="s">
        <v>93</v>
      </c>
      <c r="H30" s="120" t="s">
        <v>93</v>
      </c>
      <c r="I30" s="126" t="s">
        <v>93</v>
      </c>
      <c r="J30" s="126" t="s">
        <v>94</v>
      </c>
      <c r="K30" s="125" t="s">
        <v>99</v>
      </c>
      <c r="L30" s="176"/>
      <c r="M30" s="174"/>
      <c r="N30" s="174"/>
      <c r="O30" s="174"/>
      <c r="P30" s="178"/>
      <c r="R30" s="94"/>
    </row>
    <row r="31" spans="1:18" ht="28.5" x14ac:dyDescent="0.25">
      <c r="A31" s="179" t="str">
        <f>'I. Evaluación de Riesgos'!A20</f>
        <v>2021_2</v>
      </c>
      <c r="B31" s="177" t="str">
        <f>'I. Evaluación de Riesgos'!E20</f>
        <v>Mantenimientos de equipo electromecánico, no ejecutados.</v>
      </c>
      <c r="C31" s="132" t="s">
        <v>93</v>
      </c>
      <c r="D31" s="120">
        <v>2.1</v>
      </c>
      <c r="E31" s="135" t="s">
        <v>249</v>
      </c>
      <c r="F31" s="121" t="s">
        <v>95</v>
      </c>
      <c r="G31" s="120" t="s">
        <v>93</v>
      </c>
      <c r="H31" s="120" t="s">
        <v>94</v>
      </c>
      <c r="I31" s="126" t="s">
        <v>93</v>
      </c>
      <c r="J31" s="126" t="s">
        <v>93</v>
      </c>
      <c r="K31" s="125" t="s">
        <v>99</v>
      </c>
      <c r="L31" s="175" t="s">
        <v>94</v>
      </c>
      <c r="M31" s="173">
        <v>9</v>
      </c>
      <c r="N31" s="173">
        <v>7</v>
      </c>
      <c r="O31" s="173" t="s">
        <v>101</v>
      </c>
      <c r="P31" s="177" t="s">
        <v>135</v>
      </c>
      <c r="R31" s="94"/>
    </row>
    <row r="32" spans="1:18" ht="28.5" x14ac:dyDescent="0.25">
      <c r="A32" s="180"/>
      <c r="B32" s="178"/>
      <c r="C32" s="132" t="s">
        <v>93</v>
      </c>
      <c r="D32" s="3">
        <v>2.2000000000000002</v>
      </c>
      <c r="E32" s="135" t="s">
        <v>251</v>
      </c>
      <c r="F32" s="148" t="s">
        <v>95</v>
      </c>
      <c r="G32" s="3" t="s">
        <v>93</v>
      </c>
      <c r="H32" s="3" t="s">
        <v>93</v>
      </c>
      <c r="I32" s="149" t="s">
        <v>93</v>
      </c>
      <c r="J32" s="149" t="s">
        <v>94</v>
      </c>
      <c r="K32" s="96" t="s">
        <v>99</v>
      </c>
      <c r="L32" s="176"/>
      <c r="M32" s="174"/>
      <c r="N32" s="174"/>
      <c r="O32" s="174"/>
      <c r="P32" s="178"/>
      <c r="R32" s="94"/>
    </row>
    <row r="33" spans="1:18" x14ac:dyDescent="0.25">
      <c r="A33" s="110"/>
      <c r="B33" s="80"/>
      <c r="C33" s="80"/>
      <c r="D33" s="80"/>
      <c r="E33" s="43"/>
      <c r="F33" s="111"/>
      <c r="G33" s="80"/>
      <c r="H33" s="80"/>
      <c r="I33" s="112"/>
      <c r="J33" s="112"/>
      <c r="K33" s="113"/>
      <c r="L33" s="112"/>
      <c r="M33" s="113"/>
      <c r="N33" s="113"/>
      <c r="O33" s="113"/>
      <c r="P33" s="114"/>
      <c r="R33" s="94"/>
    </row>
    <row r="34" spans="1:18" x14ac:dyDescent="0.25">
      <c r="A34" s="110"/>
      <c r="B34" s="80"/>
      <c r="C34" s="80"/>
      <c r="D34" s="80"/>
      <c r="E34" s="43"/>
      <c r="F34" s="111"/>
      <c r="G34" s="80"/>
      <c r="H34" s="80"/>
      <c r="I34" s="112"/>
      <c r="J34" s="112"/>
      <c r="K34" s="113"/>
      <c r="L34" s="112"/>
      <c r="M34" s="113"/>
      <c r="N34" s="113"/>
      <c r="O34" s="113"/>
      <c r="P34" s="114"/>
      <c r="R34" s="94"/>
    </row>
    <row r="35" spans="1:18" x14ac:dyDescent="0.25">
      <c r="A35" s="56"/>
      <c r="B35" s="57"/>
      <c r="C35" s="57"/>
      <c r="D35" s="57"/>
      <c r="E35" s="57"/>
      <c r="F35" s="57"/>
      <c r="G35" s="57"/>
      <c r="H35" s="57"/>
      <c r="I35" s="78"/>
      <c r="J35" s="78"/>
      <c r="K35" s="78"/>
      <c r="L35" s="78"/>
      <c r="M35" s="78"/>
      <c r="N35" s="78"/>
      <c r="O35" s="78"/>
      <c r="P35" s="53"/>
    </row>
    <row r="36" spans="1:18" ht="13.5" customHeight="1" x14ac:dyDescent="0.25">
      <c r="A36" s="56"/>
      <c r="B36" s="57"/>
      <c r="C36" s="57"/>
      <c r="D36" s="57"/>
      <c r="E36" s="80"/>
      <c r="F36" s="80"/>
      <c r="G36" s="57"/>
      <c r="H36" s="57"/>
      <c r="I36" s="78"/>
      <c r="J36" s="78"/>
      <c r="K36" s="78"/>
      <c r="L36" s="78"/>
      <c r="M36" s="100" t="s">
        <v>138</v>
      </c>
      <c r="N36" s="100" t="s">
        <v>137</v>
      </c>
      <c r="O36" s="78"/>
      <c r="P36" s="53"/>
    </row>
    <row r="37" spans="1:18" ht="9.75" customHeight="1" x14ac:dyDescent="0.25">
      <c r="A37" s="56"/>
      <c r="B37" s="57"/>
      <c r="C37" s="57"/>
      <c r="D37" s="57"/>
      <c r="E37" s="80"/>
      <c r="F37" s="80"/>
      <c r="G37" s="57"/>
      <c r="H37" s="57"/>
      <c r="I37" s="78"/>
      <c r="J37" s="78"/>
      <c r="K37" s="78"/>
      <c r="L37" s="78"/>
      <c r="M37" s="101" t="s">
        <v>83</v>
      </c>
      <c r="N37" s="101" t="s">
        <v>73</v>
      </c>
      <c r="O37" s="102" t="s">
        <v>101</v>
      </c>
      <c r="P37" s="104" t="s">
        <v>134</v>
      </c>
    </row>
    <row r="38" spans="1:18" ht="9.75" customHeight="1" x14ac:dyDescent="0.25">
      <c r="A38" s="56"/>
      <c r="B38" s="57"/>
      <c r="C38" s="57"/>
      <c r="D38" s="57"/>
      <c r="E38" s="80"/>
      <c r="F38" s="80"/>
      <c r="G38" s="57"/>
      <c r="H38" s="57"/>
      <c r="I38" s="78"/>
      <c r="J38" s="78"/>
      <c r="K38" s="78"/>
      <c r="L38" s="78"/>
      <c r="M38" s="101" t="s">
        <v>84</v>
      </c>
      <c r="N38" s="101" t="s">
        <v>74</v>
      </c>
      <c r="O38" s="102" t="s">
        <v>144</v>
      </c>
      <c r="P38" s="104" t="s">
        <v>105</v>
      </c>
    </row>
    <row r="39" spans="1:18" ht="9.75" customHeight="1" x14ac:dyDescent="0.25">
      <c r="A39" s="56"/>
      <c r="B39" s="57"/>
      <c r="C39" s="57"/>
      <c r="D39" s="57"/>
      <c r="E39" s="80"/>
      <c r="F39" s="80"/>
      <c r="G39" s="57"/>
      <c r="H39" s="57"/>
      <c r="I39" s="78"/>
      <c r="J39" s="78"/>
      <c r="K39" s="78"/>
      <c r="L39" s="78"/>
      <c r="M39" s="101" t="s">
        <v>85</v>
      </c>
      <c r="N39" s="101" t="s">
        <v>75</v>
      </c>
      <c r="O39" s="102" t="s">
        <v>103</v>
      </c>
      <c r="P39" s="104" t="s">
        <v>135</v>
      </c>
    </row>
    <row r="40" spans="1:18" ht="9.75" customHeight="1" x14ac:dyDescent="0.25">
      <c r="A40" s="56"/>
      <c r="B40" s="57"/>
      <c r="C40" s="57"/>
      <c r="D40" s="57"/>
      <c r="E40" s="80"/>
      <c r="F40" s="80"/>
      <c r="G40" s="57"/>
      <c r="H40" s="57"/>
      <c r="I40" s="78"/>
      <c r="J40" s="78"/>
      <c r="K40" s="78"/>
      <c r="L40" s="78"/>
      <c r="M40" s="101" t="s">
        <v>86</v>
      </c>
      <c r="N40" s="101" t="s">
        <v>76</v>
      </c>
      <c r="O40" s="102" t="s">
        <v>104</v>
      </c>
      <c r="P40" s="104" t="s">
        <v>136</v>
      </c>
    </row>
    <row r="41" spans="1:18" ht="9.75" customHeight="1" x14ac:dyDescent="0.25">
      <c r="A41" s="56"/>
      <c r="B41" s="57"/>
      <c r="C41" s="57"/>
      <c r="D41" s="57"/>
      <c r="E41" s="80"/>
      <c r="F41" s="80"/>
      <c r="G41" s="57"/>
      <c r="H41" s="57"/>
      <c r="I41" s="78"/>
      <c r="J41" s="78"/>
      <c r="K41" s="78"/>
      <c r="L41" s="78"/>
      <c r="M41" s="101" t="s">
        <v>87</v>
      </c>
      <c r="N41" s="101" t="s">
        <v>77</v>
      </c>
      <c r="O41" s="78"/>
      <c r="P41" s="53"/>
    </row>
    <row r="42" spans="1:18" ht="9.75" customHeight="1" x14ac:dyDescent="0.25">
      <c r="A42" s="56"/>
      <c r="B42" s="57"/>
      <c r="C42" s="57"/>
      <c r="D42" s="57"/>
      <c r="E42" s="80"/>
      <c r="F42" s="80"/>
      <c r="G42" s="57"/>
      <c r="H42" s="57"/>
      <c r="I42" s="78"/>
      <c r="J42" s="78"/>
      <c r="K42" s="78"/>
      <c r="L42" s="78"/>
      <c r="M42" s="101" t="s">
        <v>88</v>
      </c>
      <c r="N42" s="101" t="s">
        <v>78</v>
      </c>
      <c r="O42" s="78"/>
      <c r="P42" s="53"/>
    </row>
    <row r="43" spans="1:18" ht="9.75" customHeight="1" x14ac:dyDescent="0.25">
      <c r="A43" s="56"/>
      <c r="B43" s="57"/>
      <c r="C43" s="57"/>
      <c r="D43" s="57"/>
      <c r="E43" s="80"/>
      <c r="F43" s="80"/>
      <c r="G43" s="57"/>
      <c r="H43" s="57"/>
      <c r="I43" s="78"/>
      <c r="J43" s="78"/>
      <c r="K43" s="78"/>
      <c r="L43" s="78"/>
      <c r="M43" s="101" t="s">
        <v>89</v>
      </c>
      <c r="N43" s="101" t="s">
        <v>79</v>
      </c>
      <c r="O43" s="78"/>
      <c r="P43" s="53"/>
    </row>
    <row r="44" spans="1:18" ht="9.75" customHeight="1" x14ac:dyDescent="0.25">
      <c r="A44" s="56"/>
      <c r="B44" s="57"/>
      <c r="C44" s="57"/>
      <c r="D44" s="57"/>
      <c r="E44" s="80"/>
      <c r="F44" s="80"/>
      <c r="G44" s="57"/>
      <c r="H44" s="57"/>
      <c r="I44" s="78"/>
      <c r="J44" s="78"/>
      <c r="K44" s="78"/>
      <c r="L44" s="78"/>
      <c r="M44" s="101" t="s">
        <v>90</v>
      </c>
      <c r="N44" s="101" t="s">
        <v>80</v>
      </c>
      <c r="O44" s="78"/>
      <c r="P44" s="53"/>
    </row>
    <row r="45" spans="1:18" ht="9.75" customHeight="1" x14ac:dyDescent="0.25">
      <c r="A45" s="56"/>
      <c r="B45" s="57"/>
      <c r="C45" s="57"/>
      <c r="D45" s="57"/>
      <c r="E45" s="80"/>
      <c r="F45" s="80"/>
      <c r="G45" s="57"/>
      <c r="H45" s="57"/>
      <c r="I45" s="78"/>
      <c r="J45" s="78"/>
      <c r="K45" s="78"/>
      <c r="L45" s="78"/>
      <c r="M45" s="101" t="s">
        <v>91</v>
      </c>
      <c r="N45" s="101" t="s">
        <v>81</v>
      </c>
      <c r="O45" s="78"/>
      <c r="P45" s="53"/>
    </row>
    <row r="46" spans="1:18" ht="9.75" customHeight="1" x14ac:dyDescent="0.25">
      <c r="A46" s="59"/>
      <c r="B46" s="60"/>
      <c r="C46" s="60"/>
      <c r="D46" s="60"/>
      <c r="E46" s="60"/>
      <c r="F46" s="60"/>
      <c r="G46" s="60"/>
      <c r="H46" s="60"/>
      <c r="I46" s="85"/>
      <c r="J46" s="85"/>
      <c r="K46" s="85"/>
      <c r="L46" s="85"/>
      <c r="M46" s="103" t="s">
        <v>92</v>
      </c>
      <c r="N46" s="103" t="s">
        <v>82</v>
      </c>
      <c r="O46" s="85"/>
      <c r="P46" s="61"/>
    </row>
  </sheetData>
  <mergeCells count="95">
    <mergeCell ref="F6:N6"/>
    <mergeCell ref="A8:K8"/>
    <mergeCell ref="L8:O8"/>
    <mergeCell ref="P8:P10"/>
    <mergeCell ref="L9:L10"/>
    <mergeCell ref="M9:N9"/>
    <mergeCell ref="A9:A10"/>
    <mergeCell ref="C9:C10"/>
    <mergeCell ref="D9:F9"/>
    <mergeCell ref="G9:K9"/>
    <mergeCell ref="B9:B10"/>
    <mergeCell ref="A6:E6"/>
    <mergeCell ref="A7:E7"/>
    <mergeCell ref="A1:P1"/>
    <mergeCell ref="A2:O2"/>
    <mergeCell ref="A3:O3"/>
    <mergeCell ref="A5:E5"/>
    <mergeCell ref="F5:M5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9:A30"/>
    <mergeCell ref="B29:B30"/>
    <mergeCell ref="A31:A32"/>
    <mergeCell ref="B31:B32"/>
    <mergeCell ref="M11:M12"/>
    <mergeCell ref="M13:M14"/>
    <mergeCell ref="M15:M16"/>
    <mergeCell ref="M17:M18"/>
    <mergeCell ref="M23:M24"/>
    <mergeCell ref="M29:M30"/>
    <mergeCell ref="A23:A24"/>
    <mergeCell ref="B23:B24"/>
    <mergeCell ref="A25:A26"/>
    <mergeCell ref="B25:B26"/>
    <mergeCell ref="A27:A28"/>
    <mergeCell ref="B27:B28"/>
    <mergeCell ref="P23:P24"/>
    <mergeCell ref="P25:P26"/>
    <mergeCell ref="N11:N12"/>
    <mergeCell ref="O11:O12"/>
    <mergeCell ref="P11:P12"/>
    <mergeCell ref="P13:P14"/>
    <mergeCell ref="P15:P16"/>
    <mergeCell ref="N13:N14"/>
    <mergeCell ref="N15:N16"/>
    <mergeCell ref="N25:N26"/>
    <mergeCell ref="P27:P28"/>
    <mergeCell ref="P29:P30"/>
    <mergeCell ref="P31:P3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P17:P18"/>
    <mergeCell ref="P19:P20"/>
    <mergeCell ref="P21:P22"/>
    <mergeCell ref="M27:M28"/>
    <mergeCell ref="N27:N28"/>
    <mergeCell ref="N17:N18"/>
    <mergeCell ref="M19:M20"/>
    <mergeCell ref="N19:N20"/>
    <mergeCell ref="M21:M22"/>
    <mergeCell ref="N21:N22"/>
    <mergeCell ref="N29:N30"/>
    <mergeCell ref="M31:M32"/>
    <mergeCell ref="N31:N32"/>
    <mergeCell ref="L11:L12"/>
    <mergeCell ref="L13:L14"/>
    <mergeCell ref="L15:L16"/>
    <mergeCell ref="L17:L18"/>
    <mergeCell ref="L21:L22"/>
    <mergeCell ref="L23:L24"/>
    <mergeCell ref="L25:L26"/>
    <mergeCell ref="L27:L28"/>
    <mergeCell ref="L29:L30"/>
    <mergeCell ref="L31:L32"/>
    <mergeCell ref="L19:L20"/>
    <mergeCell ref="N23:N24"/>
    <mergeCell ref="M25:M26"/>
  </mergeCells>
  <dataValidations count="7">
    <dataValidation type="list" allowBlank="1" showInputMessage="1" showErrorMessage="1" sqref="G11:J34 C11:C34 L11 L13 L15 L17 L33:L34 L23 L25 L27 L29 L31 L19 L21">
      <formula1>TieneControles</formula1>
    </dataValidation>
    <dataValidation type="list" allowBlank="1" showInputMessage="1" showErrorMessage="1" sqref="F11:F34">
      <formula1>TipoControl</formula1>
    </dataValidation>
    <dataValidation type="list" allowBlank="1" showInputMessage="1" showErrorMessage="1" sqref="K11:K34">
      <formula1>ValoraciónSuficiencia</formula1>
    </dataValidation>
    <dataValidation type="list" allowBlank="1" showInputMessage="1" showErrorMessage="1" sqref="M11 M13 M15 M17 M19 M21 M23 M25 M27 M29 M31 M33:M34">
      <formula1>Impacto</formula1>
    </dataValidation>
    <dataValidation type="list" allowBlank="1" showInputMessage="1" showErrorMessage="1" sqref="N11 N13 N15 N17 N19 N21 N23 N25 N27 N29 N31 N33:N34">
      <formula1>Probabilidad</formula1>
    </dataValidation>
    <dataValidation type="list" allowBlank="1" showInputMessage="1" showErrorMessage="1" sqref="O11 O13 O15:O34">
      <formula1>Cuadrantes</formula1>
    </dataValidation>
    <dataValidation type="list" allowBlank="1" showInputMessage="1" showErrorMessage="1" sqref="P11 P13:P34">
      <formula1>R$8:R$11</formula1>
    </dataValidation>
  </dataValidations>
  <pageMargins left="0.70866141732283472" right="0.70866141732283472" top="0.74803149606299213" bottom="0.74803149606299213" header="0.31496062992125984" footer="0.31496062992125984"/>
  <pageSetup paperSize="5" scale="4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S29"/>
  <sheetViews>
    <sheetView showGridLines="0" zoomScaleNormal="100" workbookViewId="0">
      <selection activeCell="D9" sqref="D9:E9"/>
    </sheetView>
  </sheetViews>
  <sheetFormatPr baseColWidth="10" defaultRowHeight="15" x14ac:dyDescent="0.25"/>
  <cols>
    <col min="3" max="3" width="41" customWidth="1"/>
    <col min="4" max="4" width="22" bestFit="1" customWidth="1"/>
    <col min="5" max="5" width="14" customWidth="1"/>
    <col min="6" max="6" width="34.85546875" customWidth="1"/>
    <col min="8" max="8" width="3" bestFit="1" customWidth="1"/>
    <col min="9" max="18" width="10.140625" customWidth="1"/>
  </cols>
  <sheetData>
    <row r="1" spans="1:19" ht="26.25" x14ac:dyDescent="0.4">
      <c r="A1" s="202" t="s">
        <v>175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4"/>
    </row>
    <row r="2" spans="1:19" ht="26.25" x14ac:dyDescent="0.4">
      <c r="A2" s="205" t="s">
        <v>176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7"/>
    </row>
    <row r="3" spans="1:19" ht="26.25" x14ac:dyDescent="0.4">
      <c r="A3" s="54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62"/>
      <c r="N3" s="62"/>
      <c r="O3" s="62"/>
      <c r="P3" s="62"/>
      <c r="Q3" s="107"/>
      <c r="R3" s="107"/>
      <c r="S3" s="63"/>
    </row>
    <row r="4" spans="1:19" ht="26.25" x14ac:dyDescent="0.4">
      <c r="A4" s="54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63"/>
    </row>
    <row r="5" spans="1:19" ht="26.25" customHeight="1" x14ac:dyDescent="0.25">
      <c r="A5" s="184" t="s">
        <v>1</v>
      </c>
      <c r="B5" s="185"/>
      <c r="C5" s="185"/>
      <c r="D5" s="172" t="s">
        <v>146</v>
      </c>
      <c r="E5" s="172"/>
      <c r="F5" s="172"/>
      <c r="G5" s="172"/>
      <c r="H5" s="172"/>
      <c r="I5" s="172"/>
      <c r="J5" s="172"/>
      <c r="K5" s="172"/>
      <c r="L5" s="172"/>
      <c r="M5" s="55"/>
      <c r="N5" s="55"/>
      <c r="O5" s="55"/>
      <c r="P5" s="55"/>
      <c r="Q5" s="55"/>
      <c r="R5" s="55"/>
      <c r="S5" s="63"/>
    </row>
    <row r="6" spans="1:19" ht="22.5" customHeight="1" x14ac:dyDescent="0.25">
      <c r="A6" s="143"/>
      <c r="B6" s="185" t="s">
        <v>120</v>
      </c>
      <c r="C6" s="185"/>
      <c r="D6" s="172" t="s">
        <v>263</v>
      </c>
      <c r="E6" s="172"/>
      <c r="F6" s="172"/>
      <c r="G6" s="172"/>
      <c r="H6" s="172"/>
      <c r="I6" s="172"/>
      <c r="J6" s="172"/>
      <c r="K6" s="172"/>
      <c r="L6" s="172"/>
      <c r="M6" s="55"/>
      <c r="N6" s="55"/>
      <c r="O6" s="55"/>
      <c r="P6" s="55"/>
      <c r="Q6" s="55"/>
      <c r="R6" s="55"/>
      <c r="S6" s="63"/>
    </row>
    <row r="7" spans="1:19" ht="23.25" customHeight="1" x14ac:dyDescent="0.3">
      <c r="A7" s="144"/>
      <c r="B7" s="163" t="s">
        <v>117</v>
      </c>
      <c r="C7" s="163"/>
      <c r="D7" s="116">
        <v>44454</v>
      </c>
      <c r="E7" s="10"/>
      <c r="F7" s="10"/>
      <c r="G7" s="10"/>
      <c r="H7" s="10"/>
      <c r="I7" s="145"/>
      <c r="J7" s="145"/>
      <c r="K7" s="145"/>
      <c r="L7" s="145"/>
      <c r="M7" s="118"/>
      <c r="N7" s="118"/>
      <c r="O7" s="118"/>
      <c r="P7" s="118"/>
      <c r="Q7" s="118"/>
      <c r="R7" s="118"/>
      <c r="S7" s="119"/>
    </row>
    <row r="8" spans="1:19" x14ac:dyDescent="0.25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3"/>
    </row>
    <row r="9" spans="1:19" ht="45.75" customHeight="1" x14ac:dyDescent="0.25">
      <c r="A9" s="56"/>
      <c r="B9" s="200" t="s">
        <v>11</v>
      </c>
      <c r="C9" s="201" t="s">
        <v>34</v>
      </c>
      <c r="D9" s="200" t="s">
        <v>116</v>
      </c>
      <c r="E9" s="200"/>
      <c r="F9" s="201" t="s">
        <v>139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3"/>
    </row>
    <row r="10" spans="1:19" ht="15.75" x14ac:dyDescent="0.25">
      <c r="A10" s="56"/>
      <c r="B10" s="200" t="s">
        <v>11</v>
      </c>
      <c r="C10" s="201"/>
      <c r="D10" s="200" t="s">
        <v>24</v>
      </c>
      <c r="E10" s="200"/>
      <c r="F10" s="201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3"/>
    </row>
    <row r="11" spans="1:19" ht="48" thickBot="1" x14ac:dyDescent="0.3">
      <c r="A11" s="56"/>
      <c r="B11" s="200"/>
      <c r="C11" s="201"/>
      <c r="D11" s="49" t="s">
        <v>6</v>
      </c>
      <c r="E11" s="49" t="s">
        <v>15</v>
      </c>
      <c r="F11" s="201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3"/>
    </row>
    <row r="12" spans="1:19" ht="33" customHeight="1" x14ac:dyDescent="0.25">
      <c r="A12" s="99" t="s">
        <v>140</v>
      </c>
      <c r="B12" s="120" t="str">
        <f>'I. Evaluación de Riesgos'!A10</f>
        <v>2019_1</v>
      </c>
      <c r="C12" s="147" t="str">
        <f>'I. Evaluación de Riesgos'!E10</f>
        <v>Baja productividad de médicos por carga de trabajo, mal distribuida.</v>
      </c>
      <c r="D12" s="120">
        <f>'II. Ev de Controles '!M11</f>
        <v>5</v>
      </c>
      <c r="E12" s="120">
        <f>'II. Ev de Controles '!N11</f>
        <v>6</v>
      </c>
      <c r="F12" s="125" t="s">
        <v>142</v>
      </c>
      <c r="G12" s="57"/>
      <c r="H12" s="58">
        <v>10</v>
      </c>
      <c r="I12" s="17"/>
      <c r="J12" s="18"/>
      <c r="K12" s="18"/>
      <c r="L12" s="18"/>
      <c r="M12" s="19"/>
      <c r="N12" s="25"/>
      <c r="O12" s="26"/>
      <c r="P12" s="26"/>
      <c r="Q12" s="26"/>
      <c r="R12" s="27"/>
      <c r="S12" s="53"/>
    </row>
    <row r="13" spans="1:19" ht="45" x14ac:dyDescent="0.25">
      <c r="A13" s="99" t="s">
        <v>141</v>
      </c>
      <c r="B13" s="120" t="str">
        <f>'I. Evaluación de Riesgos'!A11</f>
        <v>2019_2</v>
      </c>
      <c r="C13" s="146" t="str">
        <f>'I. Evaluación de Riesgos'!E11</f>
        <v>Satisfacción del usuario por trato digno, deficiente.</v>
      </c>
      <c r="D13" s="120">
        <f>'II. Ev de Controles '!M13</f>
        <v>7</v>
      </c>
      <c r="E13" s="120">
        <f>'II. Ev de Controles '!N13</f>
        <v>5</v>
      </c>
      <c r="F13" s="125" t="s">
        <v>142</v>
      </c>
      <c r="G13" s="57"/>
      <c r="H13" s="58">
        <v>9</v>
      </c>
      <c r="I13" s="20"/>
      <c r="J13" s="21"/>
      <c r="K13" s="21"/>
      <c r="L13" s="21"/>
      <c r="M13" s="97" t="s">
        <v>153</v>
      </c>
      <c r="N13" s="28"/>
      <c r="O13" s="151" t="s">
        <v>253</v>
      </c>
      <c r="P13" s="29"/>
      <c r="Q13" s="29"/>
      <c r="R13" s="30"/>
      <c r="S13" s="53"/>
    </row>
    <row r="14" spans="1:19" ht="29.25" x14ac:dyDescent="0.25">
      <c r="A14" s="99" t="s">
        <v>142</v>
      </c>
      <c r="B14" s="120" t="str">
        <f>'I. Evaluación de Riesgos'!A12</f>
        <v>2019_3</v>
      </c>
      <c r="C14" s="136" t="str">
        <f>'I. Evaluación de Riesgos'!E12</f>
        <v>Tiempo de espera en consulta externa, prolongado.</v>
      </c>
      <c r="D14" s="120">
        <f>'II. Ev de Controles '!M15</f>
        <v>7</v>
      </c>
      <c r="E14" s="120">
        <f>'II. Ev de Controles '!N15</f>
        <v>5</v>
      </c>
      <c r="F14" s="125" t="s">
        <v>142</v>
      </c>
      <c r="G14" s="57"/>
      <c r="H14" s="58">
        <v>8</v>
      </c>
      <c r="I14" s="20"/>
      <c r="J14" s="21"/>
      <c r="K14" s="21"/>
      <c r="L14" s="21"/>
      <c r="M14" s="97"/>
      <c r="N14" s="28"/>
      <c r="O14" s="29"/>
      <c r="P14" s="29"/>
      <c r="Q14" s="29"/>
      <c r="R14" s="30"/>
      <c r="S14" s="53"/>
    </row>
    <row r="15" spans="1:19" ht="45" x14ac:dyDescent="0.25">
      <c r="A15" s="99" t="s">
        <v>143</v>
      </c>
      <c r="B15" s="120" t="str">
        <f>'I. Evaluación de Riesgos'!A13</f>
        <v>2019_4</v>
      </c>
      <c r="C15" s="136" t="str">
        <f>'I. Evaluación de Riesgos'!E13</f>
        <v>Quejas por tiempo de espera en urgencias, por falta de seguimiento a protocolos de atención.</v>
      </c>
      <c r="D15" s="120">
        <f>'II. Ev de Controles '!M17</f>
        <v>7</v>
      </c>
      <c r="E15" s="120">
        <f>'II. Ev de Controles '!N17</f>
        <v>5</v>
      </c>
      <c r="F15" s="125" t="s">
        <v>142</v>
      </c>
      <c r="G15" s="57"/>
      <c r="H15" s="58">
        <v>7</v>
      </c>
      <c r="I15" s="20"/>
      <c r="J15" s="21"/>
      <c r="K15" s="21"/>
      <c r="L15" s="21"/>
      <c r="M15" s="150" t="s">
        <v>252</v>
      </c>
      <c r="N15" s="28"/>
      <c r="O15" s="29"/>
      <c r="P15" s="29"/>
      <c r="Q15" s="29"/>
      <c r="R15" s="30"/>
      <c r="S15" s="53"/>
    </row>
    <row r="16" spans="1:19" ht="30" thickBot="1" x14ac:dyDescent="0.3">
      <c r="A16" s="56"/>
      <c r="B16" s="120" t="str">
        <f>'I. Evaluación de Riesgos'!A14</f>
        <v>2019_5</v>
      </c>
      <c r="C16" s="136" t="str">
        <f>'I. Evaluación de Riesgos'!E14</f>
        <v>Proceso para la optimización del uso de vehículos oficiales, ineficiente.</v>
      </c>
      <c r="D16" s="120">
        <f>'II. Ev de Controles '!M19</f>
        <v>9</v>
      </c>
      <c r="E16" s="120">
        <f>'II. Ev de Controles '!N19</f>
        <v>7</v>
      </c>
      <c r="F16" s="125" t="s">
        <v>142</v>
      </c>
      <c r="G16" s="57"/>
      <c r="H16" s="58">
        <v>6</v>
      </c>
      <c r="I16" s="22"/>
      <c r="J16" s="23"/>
      <c r="K16" s="23"/>
      <c r="L16" s="23"/>
      <c r="M16" s="24"/>
      <c r="N16" s="31"/>
      <c r="O16" s="32"/>
      <c r="P16" s="32"/>
      <c r="Q16" s="32"/>
      <c r="R16" s="33"/>
      <c r="S16" s="53"/>
    </row>
    <row r="17" spans="1:19" ht="45" x14ac:dyDescent="0.25">
      <c r="A17" s="56"/>
      <c r="B17" s="120" t="str">
        <f>'I. Evaluación de Riesgos'!A15</f>
        <v>2019_6</v>
      </c>
      <c r="C17" s="136" t="str">
        <f>'I. Evaluación de Riesgos'!E15</f>
        <v>Manual de procedimientos específico, no actualizado.</v>
      </c>
      <c r="D17" s="120">
        <f>'II. Ev de Controles '!M21</f>
        <v>5</v>
      </c>
      <c r="E17" s="120">
        <f>'II. Ev de Controles '!N21</f>
        <v>7</v>
      </c>
      <c r="F17" s="125" t="s">
        <v>142</v>
      </c>
      <c r="G17" s="57"/>
      <c r="H17" s="58">
        <v>5</v>
      </c>
      <c r="I17" s="64"/>
      <c r="J17" s="65"/>
      <c r="K17" s="65"/>
      <c r="L17" s="65"/>
      <c r="M17" s="66"/>
      <c r="N17" s="153" t="s">
        <v>254</v>
      </c>
      <c r="O17" s="152" t="s">
        <v>152</v>
      </c>
      <c r="P17" s="34"/>
      <c r="Q17" s="34"/>
      <c r="R17" s="35"/>
      <c r="S17" s="53"/>
    </row>
    <row r="18" spans="1:19" ht="29.25" x14ac:dyDescent="0.25">
      <c r="A18" s="56"/>
      <c r="B18" s="120" t="str">
        <f>'I. Evaluación de Riesgos'!A16</f>
        <v>2020_1</v>
      </c>
      <c r="C18" s="136" t="str">
        <f>'I. Evaluación de Riesgos'!E16</f>
        <v>Expedientes clínicos no integrados correctamente.</v>
      </c>
      <c r="D18" s="120">
        <f>'II. Ev de Controles '!M23</f>
        <v>9</v>
      </c>
      <c r="E18" s="120">
        <f>'II. Ev de Controles '!N23</f>
        <v>5</v>
      </c>
      <c r="F18" s="125" t="s">
        <v>142</v>
      </c>
      <c r="G18" s="57"/>
      <c r="H18" s="58">
        <v>4</v>
      </c>
      <c r="I18" s="67"/>
      <c r="J18" s="68"/>
      <c r="K18" s="68"/>
      <c r="L18" s="68"/>
      <c r="M18" s="69"/>
      <c r="N18" s="36"/>
      <c r="O18" s="37"/>
      <c r="P18" s="37"/>
      <c r="Q18" s="37"/>
      <c r="R18" s="38"/>
      <c r="S18" s="53"/>
    </row>
    <row r="19" spans="1:19" ht="29.25" x14ac:dyDescent="0.25">
      <c r="A19" s="56"/>
      <c r="B19" s="120" t="str">
        <f>'I. Evaluación de Riesgos'!A17</f>
        <v>2020_2</v>
      </c>
      <c r="C19" s="136" t="str">
        <f>'I. Evaluación de Riesgos'!E17</f>
        <v>Inventario de bienes muebles controlado, de manera deficiente.</v>
      </c>
      <c r="D19" s="120">
        <f>'II. Ev de Controles '!M25</f>
        <v>5</v>
      </c>
      <c r="E19" s="120">
        <f>'II. Ev de Controles '!N25</f>
        <v>6</v>
      </c>
      <c r="F19" s="125" t="s">
        <v>142</v>
      </c>
      <c r="G19" s="57"/>
      <c r="H19" s="58">
        <v>3</v>
      </c>
      <c r="I19" s="67"/>
      <c r="J19" s="68"/>
      <c r="K19" s="68"/>
      <c r="L19" s="68"/>
      <c r="M19" s="69"/>
      <c r="N19" s="36"/>
      <c r="O19" s="37"/>
      <c r="P19" s="37"/>
      <c r="Q19" s="37"/>
      <c r="R19" s="38"/>
      <c r="S19" s="53"/>
    </row>
    <row r="20" spans="1:19" ht="29.25" x14ac:dyDescent="0.25">
      <c r="A20" s="56"/>
      <c r="B20" s="120" t="str">
        <f>'I. Evaluación de Riesgos'!A18</f>
        <v>2020_3</v>
      </c>
      <c r="C20" s="136" t="str">
        <f>'I. Evaluación de Riesgos'!E18</f>
        <v>Permanencia del personal, no documentado.</v>
      </c>
      <c r="D20" s="120">
        <f>'II. Ev de Controles '!M27</f>
        <v>9</v>
      </c>
      <c r="E20" s="120">
        <f>'II. Ev de Controles '!N27</f>
        <v>7</v>
      </c>
      <c r="F20" s="125" t="s">
        <v>142</v>
      </c>
      <c r="G20" s="57"/>
      <c r="H20" s="58">
        <v>2</v>
      </c>
      <c r="I20" s="67"/>
      <c r="J20" s="68"/>
      <c r="K20" s="68"/>
      <c r="L20" s="68"/>
      <c r="M20" s="69"/>
      <c r="N20" s="36"/>
      <c r="O20" s="37"/>
      <c r="P20" s="37"/>
      <c r="Q20" s="37"/>
      <c r="R20" s="38"/>
      <c r="S20" s="53"/>
    </row>
    <row r="21" spans="1:19" ht="30" thickBot="1" x14ac:dyDescent="0.3">
      <c r="A21" s="56"/>
      <c r="B21" s="120" t="str">
        <f>'I. Evaluación de Riesgos'!A19</f>
        <v>2021_1</v>
      </c>
      <c r="C21" s="136" t="str">
        <f>'I. Evaluación de Riesgos'!E19</f>
        <v>Mantenimiento de bienes inmuebles realizados, de manera deficiente.</v>
      </c>
      <c r="D21" s="120">
        <f>'II. Ev de Controles '!M29</f>
        <v>5</v>
      </c>
      <c r="E21" s="120">
        <f>'II. Ev de Controles '!N29</f>
        <v>6</v>
      </c>
      <c r="F21" s="125" t="s">
        <v>142</v>
      </c>
      <c r="G21" s="57"/>
      <c r="H21" s="58">
        <v>1</v>
      </c>
      <c r="I21" s="70"/>
      <c r="J21" s="71"/>
      <c r="K21" s="71"/>
      <c r="L21" s="71"/>
      <c r="M21" s="72"/>
      <c r="N21" s="39"/>
      <c r="O21" s="40"/>
      <c r="P21" s="40"/>
      <c r="Q21" s="40"/>
      <c r="R21" s="41"/>
      <c r="S21" s="53"/>
    </row>
    <row r="22" spans="1:19" ht="25.5" customHeight="1" x14ac:dyDescent="0.25">
      <c r="A22" s="56"/>
      <c r="B22" s="120" t="str">
        <f>'I. Evaluación de Riesgos'!A20</f>
        <v>2021_2</v>
      </c>
      <c r="C22" s="136" t="str">
        <f>'I. Evaluación de Riesgos'!E20</f>
        <v>Mantenimientos de equipo electromecánico, no ejecutados.</v>
      </c>
      <c r="D22" s="120">
        <f>'II. Ev de Controles '!M31</f>
        <v>9</v>
      </c>
      <c r="E22" s="120">
        <f>'II. Ev de Controles '!N31</f>
        <v>7</v>
      </c>
      <c r="F22" s="125" t="s">
        <v>142</v>
      </c>
      <c r="G22" s="57"/>
      <c r="H22" s="58"/>
      <c r="I22" s="58">
        <v>1</v>
      </c>
      <c r="J22" s="58">
        <v>2</v>
      </c>
      <c r="K22" s="58">
        <v>3</v>
      </c>
      <c r="L22" s="58">
        <v>4</v>
      </c>
      <c r="M22" s="58">
        <v>5</v>
      </c>
      <c r="N22" s="58">
        <v>6</v>
      </c>
      <c r="O22" s="58">
        <v>7</v>
      </c>
      <c r="P22" s="58">
        <v>8</v>
      </c>
      <c r="Q22" s="58">
        <v>9</v>
      </c>
      <c r="R22" s="58">
        <v>10</v>
      </c>
      <c r="S22" s="53"/>
    </row>
    <row r="23" spans="1:19" ht="27.75" customHeight="1" x14ac:dyDescent="0.25">
      <c r="A23" s="56"/>
      <c r="B23" s="3"/>
      <c r="C23" s="2"/>
      <c r="D23" s="3"/>
      <c r="E23" s="3"/>
      <c r="F23" s="96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3"/>
    </row>
    <row r="24" spans="1:19" x14ac:dyDescent="0.25">
      <c r="A24" s="56"/>
      <c r="B24" s="3"/>
      <c r="C24" s="2"/>
      <c r="D24" s="3"/>
      <c r="E24" s="3"/>
      <c r="F24" s="96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3"/>
    </row>
    <row r="25" spans="1:19" x14ac:dyDescent="0.25">
      <c r="A25" s="56"/>
      <c r="B25" s="3"/>
      <c r="C25" s="2"/>
      <c r="D25" s="3"/>
      <c r="E25" s="3"/>
      <c r="F25" s="96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3"/>
    </row>
    <row r="26" spans="1:19" x14ac:dyDescent="0.25">
      <c r="A26" s="56"/>
      <c r="B26" s="2"/>
      <c r="C26" s="2"/>
      <c r="D26" s="2"/>
      <c r="E26" s="2"/>
      <c r="F26" s="98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3"/>
    </row>
    <row r="27" spans="1:19" x14ac:dyDescent="0.25">
      <c r="A27" s="56"/>
      <c r="B27" s="2"/>
      <c r="C27" s="2"/>
      <c r="D27" s="2"/>
      <c r="E27" s="2"/>
      <c r="F27" s="96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3"/>
    </row>
    <row r="28" spans="1:19" x14ac:dyDescent="0.25">
      <c r="A28" s="56"/>
      <c r="B28" s="2"/>
      <c r="C28" s="2"/>
      <c r="D28" s="2"/>
      <c r="E28" s="2"/>
      <c r="F28" s="98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3"/>
    </row>
    <row r="29" spans="1:19" x14ac:dyDescent="0.2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1"/>
    </row>
  </sheetData>
  <mergeCells count="12">
    <mergeCell ref="B6:C6"/>
    <mergeCell ref="B7:C7"/>
    <mergeCell ref="A1:S1"/>
    <mergeCell ref="A2:S2"/>
    <mergeCell ref="D5:L5"/>
    <mergeCell ref="A5:C5"/>
    <mergeCell ref="D6:L6"/>
    <mergeCell ref="D10:E10"/>
    <mergeCell ref="D9:E9"/>
    <mergeCell ref="C9:C11"/>
    <mergeCell ref="B9:B11"/>
    <mergeCell ref="F9:F11"/>
  </mergeCells>
  <dataValidations count="2">
    <dataValidation type="list" allowBlank="1" showInputMessage="1" showErrorMessage="1" sqref="F26:F28">
      <formula1>Cuadrantes</formula1>
    </dataValidation>
    <dataValidation type="list" allowBlank="1" showInputMessage="1" showErrorMessage="1" sqref="F12:F25">
      <formula1>$A$12:$A$15</formula1>
    </dataValidation>
  </dataValidations>
  <pageMargins left="0.70866141732283472" right="0.70866141732283472" top="0.74803149606299213" bottom="0.74803149606299213" header="0.31496062992125984" footer="0.31496062992125984"/>
  <pageSetup paperSize="5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J22"/>
  <sheetViews>
    <sheetView showGridLines="0" tabSelected="1" zoomScale="90" zoomScaleNormal="90" workbookViewId="0">
      <selection activeCell="M12" sqref="M12"/>
    </sheetView>
  </sheetViews>
  <sheetFormatPr baseColWidth="10" defaultRowHeight="15" x14ac:dyDescent="0.25"/>
  <cols>
    <col min="1" max="1" width="12.140625" customWidth="1"/>
    <col min="2" max="2" width="31" customWidth="1"/>
    <col min="3" max="3" width="17.140625" customWidth="1"/>
    <col min="4" max="4" width="37.42578125" customWidth="1"/>
    <col min="5" max="5" width="15.85546875" customWidth="1"/>
    <col min="6" max="6" width="25.140625" customWidth="1"/>
    <col min="7" max="7" width="13.42578125" customWidth="1"/>
    <col min="8" max="8" width="12.5703125" customWidth="1"/>
    <col min="9" max="9" width="24.85546875" customWidth="1"/>
    <col min="10" max="10" width="21.42578125" customWidth="1"/>
  </cols>
  <sheetData>
    <row r="1" spans="1:10" ht="15.75" x14ac:dyDescent="0.25">
      <c r="A1" s="158"/>
      <c r="B1" s="159"/>
      <c r="C1" s="159"/>
      <c r="D1" s="159"/>
      <c r="E1" s="159"/>
      <c r="F1" s="159"/>
      <c r="G1" s="159"/>
      <c r="H1" s="159"/>
      <c r="I1" s="159"/>
      <c r="J1" s="160"/>
    </row>
    <row r="2" spans="1:10" ht="26.25" customHeight="1" x14ac:dyDescent="0.25">
      <c r="A2" s="164" t="s">
        <v>174</v>
      </c>
      <c r="B2" s="165"/>
      <c r="C2" s="165"/>
      <c r="D2" s="165"/>
      <c r="E2" s="165"/>
      <c r="F2" s="165"/>
      <c r="G2" s="165"/>
      <c r="H2" s="165"/>
      <c r="I2" s="165"/>
      <c r="J2" s="88"/>
    </row>
    <row r="3" spans="1:10" ht="26.25" customHeight="1" x14ac:dyDescent="0.25">
      <c r="A3" s="166" t="s">
        <v>132</v>
      </c>
      <c r="B3" s="167"/>
      <c r="C3" s="167"/>
      <c r="D3" s="167"/>
      <c r="E3" s="167"/>
      <c r="F3" s="167"/>
      <c r="G3" s="167"/>
      <c r="H3" s="167"/>
      <c r="I3" s="167"/>
      <c r="J3" s="88"/>
    </row>
    <row r="4" spans="1:10" ht="26.25" x14ac:dyDescent="0.25">
      <c r="A4" s="105"/>
      <c r="B4" s="106"/>
      <c r="C4" s="106"/>
      <c r="D4" s="106"/>
      <c r="E4" s="106"/>
      <c r="F4" s="106"/>
      <c r="G4" s="106"/>
      <c r="H4" s="106"/>
      <c r="I4" s="106"/>
      <c r="J4" s="109"/>
    </row>
    <row r="5" spans="1:10" ht="18" customHeight="1" x14ac:dyDescent="0.25">
      <c r="A5" s="215" t="s">
        <v>1</v>
      </c>
      <c r="B5" s="216"/>
      <c r="C5" s="216"/>
      <c r="D5" s="172" t="s">
        <v>146</v>
      </c>
      <c r="E5" s="172"/>
      <c r="F5" s="172"/>
      <c r="G5" s="172"/>
      <c r="H5" s="172"/>
      <c r="I5" s="172"/>
      <c r="J5" s="115"/>
    </row>
    <row r="6" spans="1:10" ht="18" customHeight="1" x14ac:dyDescent="0.25">
      <c r="A6" s="215" t="s">
        <v>120</v>
      </c>
      <c r="B6" s="216"/>
      <c r="C6" s="216"/>
      <c r="D6" s="172" t="s">
        <v>263</v>
      </c>
      <c r="E6" s="172"/>
      <c r="F6" s="172"/>
      <c r="G6" s="172"/>
      <c r="H6" s="172"/>
      <c r="I6" s="172"/>
      <c r="J6" s="88"/>
    </row>
    <row r="7" spans="1:10" ht="18" customHeight="1" x14ac:dyDescent="0.25">
      <c r="A7" s="213" t="s">
        <v>117</v>
      </c>
      <c r="B7" s="214"/>
      <c r="C7" s="214"/>
      <c r="D7" s="116">
        <v>44461</v>
      </c>
      <c r="E7" s="116"/>
      <c r="F7" s="116"/>
      <c r="G7" s="116"/>
      <c r="H7" s="116"/>
      <c r="I7" s="10"/>
      <c r="J7" s="77"/>
    </row>
    <row r="8" spans="1:10" ht="18" x14ac:dyDescent="0.25">
      <c r="A8" s="208" t="s">
        <v>265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21.75" customHeight="1" x14ac:dyDescent="0.25">
      <c r="A9" s="209" t="s">
        <v>131</v>
      </c>
      <c r="B9" s="210"/>
      <c r="C9" s="210"/>
      <c r="D9" s="210"/>
      <c r="E9" s="210"/>
      <c r="F9" s="210"/>
      <c r="G9" s="210"/>
      <c r="H9" s="210"/>
      <c r="I9" s="210"/>
      <c r="J9" s="211"/>
    </row>
    <row r="10" spans="1:10" ht="15.75" x14ac:dyDescent="0.25">
      <c r="A10" s="155" t="s">
        <v>125</v>
      </c>
      <c r="B10" s="212" t="s">
        <v>106</v>
      </c>
      <c r="C10" s="155" t="s">
        <v>107</v>
      </c>
      <c r="D10" s="212" t="s">
        <v>108</v>
      </c>
      <c r="E10" s="155" t="s">
        <v>26</v>
      </c>
      <c r="F10" s="155" t="s">
        <v>109</v>
      </c>
      <c r="G10" s="212" t="s">
        <v>130</v>
      </c>
      <c r="H10" s="212"/>
      <c r="I10" s="155" t="s">
        <v>112</v>
      </c>
      <c r="J10" s="155" t="s">
        <v>113</v>
      </c>
    </row>
    <row r="11" spans="1:10" ht="36.75" customHeight="1" x14ac:dyDescent="0.25">
      <c r="A11" s="155"/>
      <c r="B11" s="212"/>
      <c r="C11" s="155"/>
      <c r="D11" s="212"/>
      <c r="E11" s="155"/>
      <c r="F11" s="155"/>
      <c r="G11" s="108" t="s">
        <v>110</v>
      </c>
      <c r="H11" s="108" t="s">
        <v>111</v>
      </c>
      <c r="I11" s="155"/>
      <c r="J11" s="155"/>
    </row>
    <row r="12" spans="1:10" ht="102" customHeight="1" x14ac:dyDescent="0.25">
      <c r="A12" s="121" t="str">
        <f>'I. Evaluación de Riesgos'!A10</f>
        <v>2019_1</v>
      </c>
      <c r="B12" s="137" t="str">
        <f>'I. Evaluación de Riesgos'!E10</f>
        <v>Baja productividad de médicos por carga de trabajo, mal distribuida.</v>
      </c>
      <c r="C12" s="138" t="s">
        <v>135</v>
      </c>
      <c r="D12" s="146" t="s">
        <v>207</v>
      </c>
      <c r="E12" s="121" t="s">
        <v>177</v>
      </c>
      <c r="F12" s="121" t="s">
        <v>178</v>
      </c>
      <c r="G12" s="139">
        <v>44564</v>
      </c>
      <c r="H12" s="139">
        <v>44776</v>
      </c>
      <c r="I12" s="121" t="s">
        <v>222</v>
      </c>
      <c r="J12" s="121" t="s">
        <v>216</v>
      </c>
    </row>
    <row r="13" spans="1:10" ht="130.5" customHeight="1" x14ac:dyDescent="0.25">
      <c r="A13" s="121" t="str">
        <f>'I. Evaluación de Riesgos'!A11</f>
        <v>2019_2</v>
      </c>
      <c r="B13" s="137" t="str">
        <f>'I. Evaluación de Riesgos'!E11</f>
        <v>Satisfacción del usuario por trato digno, deficiente.</v>
      </c>
      <c r="C13" s="138" t="s">
        <v>134</v>
      </c>
      <c r="D13" s="146" t="s">
        <v>208</v>
      </c>
      <c r="E13" s="121" t="s">
        <v>177</v>
      </c>
      <c r="F13" s="121" t="s">
        <v>178</v>
      </c>
      <c r="G13" s="139">
        <v>44564</v>
      </c>
      <c r="H13" s="139">
        <v>44776</v>
      </c>
      <c r="I13" s="121" t="s">
        <v>221</v>
      </c>
      <c r="J13" s="121" t="s">
        <v>225</v>
      </c>
    </row>
    <row r="14" spans="1:10" ht="142.5" x14ac:dyDescent="0.25">
      <c r="A14" s="121" t="str">
        <f>'I. Evaluación de Riesgos'!A12</f>
        <v>2019_3</v>
      </c>
      <c r="B14" s="137" t="str">
        <f>'I. Evaluación de Riesgos'!E12</f>
        <v>Tiempo de espera en consulta externa, prolongado.</v>
      </c>
      <c r="C14" s="138" t="s">
        <v>135</v>
      </c>
      <c r="D14" s="146" t="s">
        <v>220</v>
      </c>
      <c r="E14" s="121" t="s">
        <v>177</v>
      </c>
      <c r="F14" s="121" t="s">
        <v>178</v>
      </c>
      <c r="G14" s="139">
        <v>44564</v>
      </c>
      <c r="H14" s="139">
        <v>44776</v>
      </c>
      <c r="I14" s="121" t="s">
        <v>255</v>
      </c>
      <c r="J14" s="121" t="s">
        <v>228</v>
      </c>
    </row>
    <row r="15" spans="1:10" ht="114.75" customHeight="1" x14ac:dyDescent="0.25">
      <c r="A15" s="121" t="str">
        <f>'I. Evaluación de Riesgos'!A13</f>
        <v>2019_4</v>
      </c>
      <c r="B15" s="137" t="str">
        <f>'I. Evaluación de Riesgos'!E13</f>
        <v>Quejas por tiempo de espera en urgencias, por falta de seguimiento a protocolos de atención.</v>
      </c>
      <c r="C15" s="138" t="s">
        <v>135</v>
      </c>
      <c r="D15" s="146" t="s">
        <v>209</v>
      </c>
      <c r="E15" s="121" t="s">
        <v>177</v>
      </c>
      <c r="F15" s="121" t="s">
        <v>178</v>
      </c>
      <c r="G15" s="139">
        <v>44564</v>
      </c>
      <c r="H15" s="139">
        <v>44776</v>
      </c>
      <c r="I15" s="121" t="s">
        <v>223</v>
      </c>
      <c r="J15" s="121" t="s">
        <v>226</v>
      </c>
    </row>
    <row r="16" spans="1:10" ht="128.25" x14ac:dyDescent="0.25">
      <c r="A16" s="121" t="str">
        <f>'I. Evaluación de Riesgos'!A14</f>
        <v>2019_5</v>
      </c>
      <c r="B16" s="137" t="str">
        <f>'I. Evaluación de Riesgos'!E14</f>
        <v>Proceso para la optimización del uso de vehículos oficiales, ineficiente.</v>
      </c>
      <c r="C16" s="138" t="s">
        <v>135</v>
      </c>
      <c r="D16" s="146" t="s">
        <v>210</v>
      </c>
      <c r="E16" s="121" t="s">
        <v>177</v>
      </c>
      <c r="F16" s="121" t="s">
        <v>178</v>
      </c>
      <c r="G16" s="139">
        <v>44564</v>
      </c>
      <c r="H16" s="139">
        <v>44776</v>
      </c>
      <c r="I16" s="121" t="s">
        <v>256</v>
      </c>
      <c r="J16" s="121" t="s">
        <v>227</v>
      </c>
    </row>
    <row r="17" spans="1:10" ht="156.75" x14ac:dyDescent="0.25">
      <c r="A17" s="121" t="str">
        <f>'I. Evaluación de Riesgos'!A15</f>
        <v>2019_6</v>
      </c>
      <c r="B17" s="137" t="str">
        <f>'I. Evaluación de Riesgos'!E15</f>
        <v>Manual de procedimientos específico, no actualizado.</v>
      </c>
      <c r="C17" s="138" t="s">
        <v>134</v>
      </c>
      <c r="D17" s="146" t="s">
        <v>217</v>
      </c>
      <c r="E17" s="121" t="s">
        <v>177</v>
      </c>
      <c r="F17" s="121" t="s">
        <v>178</v>
      </c>
      <c r="G17" s="139">
        <v>44564</v>
      </c>
      <c r="H17" s="139">
        <v>44776</v>
      </c>
      <c r="I17" s="121" t="s">
        <v>257</v>
      </c>
      <c r="J17" s="121" t="s">
        <v>229</v>
      </c>
    </row>
    <row r="18" spans="1:10" ht="185.25" x14ac:dyDescent="0.25">
      <c r="A18" s="121" t="str">
        <f>'I. Evaluación de Riesgos'!A16</f>
        <v>2020_1</v>
      </c>
      <c r="B18" s="137" t="str">
        <f>'I. Evaluación de Riesgos'!E16</f>
        <v>Expedientes clínicos no integrados correctamente.</v>
      </c>
      <c r="C18" s="138" t="s">
        <v>134</v>
      </c>
      <c r="D18" s="146" t="s">
        <v>211</v>
      </c>
      <c r="E18" s="121" t="s">
        <v>177</v>
      </c>
      <c r="F18" s="121" t="s">
        <v>178</v>
      </c>
      <c r="G18" s="139">
        <v>44564</v>
      </c>
      <c r="H18" s="139">
        <v>44776</v>
      </c>
      <c r="I18" s="121" t="s">
        <v>258</v>
      </c>
      <c r="J18" s="121" t="s">
        <v>230</v>
      </c>
    </row>
    <row r="19" spans="1:10" ht="128.25" x14ac:dyDescent="0.25">
      <c r="A19" s="121" t="str">
        <f>'I. Evaluación de Riesgos'!A17</f>
        <v>2020_2</v>
      </c>
      <c r="B19" s="137" t="str">
        <f>'I. Evaluación de Riesgos'!E17</f>
        <v>Inventario de bienes muebles controlado, de manera deficiente.</v>
      </c>
      <c r="C19" s="138" t="s">
        <v>134</v>
      </c>
      <c r="D19" s="146" t="s">
        <v>212</v>
      </c>
      <c r="E19" s="121" t="s">
        <v>177</v>
      </c>
      <c r="F19" s="121" t="s">
        <v>178</v>
      </c>
      <c r="G19" s="139">
        <v>44564</v>
      </c>
      <c r="H19" s="139">
        <v>44776</v>
      </c>
      <c r="I19" s="121" t="s">
        <v>259</v>
      </c>
      <c r="J19" s="121" t="s">
        <v>231</v>
      </c>
    </row>
    <row r="20" spans="1:10" ht="144" customHeight="1" x14ac:dyDescent="0.25">
      <c r="A20" s="121" t="str">
        <f>'I. Evaluación de Riesgos'!A18</f>
        <v>2020_3</v>
      </c>
      <c r="B20" s="137" t="str">
        <f>'I. Evaluación de Riesgos'!E18</f>
        <v>Permanencia del personal, no documentado.</v>
      </c>
      <c r="C20" s="138" t="s">
        <v>135</v>
      </c>
      <c r="D20" s="146" t="s">
        <v>213</v>
      </c>
      <c r="E20" s="121" t="s">
        <v>177</v>
      </c>
      <c r="F20" s="121" t="s">
        <v>178</v>
      </c>
      <c r="G20" s="139">
        <v>44564</v>
      </c>
      <c r="H20" s="139">
        <v>44776</v>
      </c>
      <c r="I20" s="121" t="s">
        <v>260</v>
      </c>
      <c r="J20" s="121" t="s">
        <v>219</v>
      </c>
    </row>
    <row r="21" spans="1:10" ht="241.5" customHeight="1" x14ac:dyDescent="0.25">
      <c r="A21" s="121" t="str">
        <f>'I. Evaluación de Riesgos'!A19</f>
        <v>2021_1</v>
      </c>
      <c r="B21" s="137" t="str">
        <f>'I. Evaluación de Riesgos'!E19</f>
        <v>Mantenimiento de bienes inmuebles realizados, de manera deficiente.</v>
      </c>
      <c r="C21" s="138" t="s">
        <v>135</v>
      </c>
      <c r="D21" s="146" t="s">
        <v>214</v>
      </c>
      <c r="E21" s="121" t="s">
        <v>177</v>
      </c>
      <c r="F21" s="121" t="s">
        <v>178</v>
      </c>
      <c r="G21" s="139">
        <v>44564</v>
      </c>
      <c r="H21" s="139">
        <v>44776</v>
      </c>
      <c r="I21" s="121" t="s">
        <v>261</v>
      </c>
      <c r="J21" s="121" t="s">
        <v>218</v>
      </c>
    </row>
    <row r="22" spans="1:10" ht="213.75" x14ac:dyDescent="0.25">
      <c r="A22" s="121" t="str">
        <f>'I. Evaluación de Riesgos'!A20</f>
        <v>2021_2</v>
      </c>
      <c r="B22" s="137" t="str">
        <f>'I. Evaluación de Riesgos'!E20</f>
        <v>Mantenimientos de equipo electromecánico, no ejecutados.</v>
      </c>
      <c r="C22" s="138" t="s">
        <v>135</v>
      </c>
      <c r="D22" s="146" t="s">
        <v>215</v>
      </c>
      <c r="E22" s="121" t="s">
        <v>177</v>
      </c>
      <c r="F22" s="121" t="s">
        <v>178</v>
      </c>
      <c r="G22" s="139">
        <v>44564</v>
      </c>
      <c r="H22" s="139">
        <v>44776</v>
      </c>
      <c r="I22" s="121" t="s">
        <v>262</v>
      </c>
      <c r="J22" s="121" t="s">
        <v>224</v>
      </c>
    </row>
  </sheetData>
  <mergeCells count="19">
    <mergeCell ref="A7:C7"/>
    <mergeCell ref="A1:J1"/>
    <mergeCell ref="A6:C6"/>
    <mergeCell ref="A2:I2"/>
    <mergeCell ref="A3:I3"/>
    <mergeCell ref="A5:C5"/>
    <mergeCell ref="D6:I6"/>
    <mergeCell ref="D5:I5"/>
    <mergeCell ref="J10:J11"/>
    <mergeCell ref="A8:J8"/>
    <mergeCell ref="A9:J9"/>
    <mergeCell ref="A10:A11"/>
    <mergeCell ref="B10:B11"/>
    <mergeCell ref="C10:C11"/>
    <mergeCell ref="D10:D11"/>
    <mergeCell ref="E10:E11"/>
    <mergeCell ref="F10:F11"/>
    <mergeCell ref="G10:H10"/>
    <mergeCell ref="I10:I11"/>
  </mergeCells>
  <dataValidations count="1">
    <dataValidation type="list" allowBlank="1" showInputMessage="1" showErrorMessage="1" sqref="C12:C22">
      <formula1>Estrategias</formula1>
    </dataValidation>
  </dataValidations>
  <printOptions horizontalCentered="1"/>
  <pageMargins left="0" right="0" top="0" bottom="0" header="0" footer="0"/>
  <pageSetup scale="6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zoomScale="80" zoomScaleNormal="80" workbookViewId="0">
      <selection activeCell="F12" sqref="F12:F13"/>
    </sheetView>
  </sheetViews>
  <sheetFormatPr baseColWidth="10" defaultRowHeight="15" x14ac:dyDescent="0.25"/>
  <cols>
    <col min="1" max="1" width="6.7109375" customWidth="1"/>
    <col min="2" max="2" width="13.140625" customWidth="1"/>
    <col min="3" max="3" width="24.140625" customWidth="1"/>
    <col min="4" max="4" width="4.7109375" customWidth="1"/>
    <col min="5" max="5" width="6.5703125" customWidth="1"/>
    <col min="6" max="6" width="18.28515625" customWidth="1"/>
    <col min="7" max="7" width="54.42578125" customWidth="1"/>
  </cols>
  <sheetData>
    <row r="1" spans="1:7" ht="15.75" x14ac:dyDescent="0.25">
      <c r="A1" s="158"/>
      <c r="B1" s="159"/>
      <c r="C1" s="159"/>
      <c r="D1" s="159"/>
      <c r="E1" s="159"/>
      <c r="F1" s="159"/>
      <c r="G1" s="160"/>
    </row>
    <row r="2" spans="1:7" ht="26.25" customHeight="1" x14ac:dyDescent="0.25">
      <c r="A2" s="164" t="s">
        <v>119</v>
      </c>
      <c r="B2" s="165"/>
      <c r="C2" s="165"/>
      <c r="D2" s="165"/>
      <c r="E2" s="165"/>
      <c r="F2" s="165"/>
      <c r="G2" s="217"/>
    </row>
    <row r="3" spans="1:7" ht="26.25" customHeight="1" x14ac:dyDescent="0.25">
      <c r="A3" s="218" t="s">
        <v>56</v>
      </c>
      <c r="B3" s="219"/>
      <c r="C3" s="219"/>
      <c r="D3" s="219"/>
      <c r="E3" s="219"/>
      <c r="F3" s="219"/>
      <c r="G3" s="220"/>
    </row>
    <row r="4" spans="1:7" ht="26.25" x14ac:dyDescent="0.25">
      <c r="A4" s="89"/>
      <c r="B4" s="48"/>
      <c r="C4" s="48"/>
      <c r="D4" s="48"/>
      <c r="E4" s="48"/>
      <c r="F4" s="48"/>
      <c r="G4" s="90"/>
    </row>
    <row r="5" spans="1:7" ht="26.25" x14ac:dyDescent="0.25">
      <c r="A5" s="89"/>
      <c r="B5" s="48"/>
      <c r="C5" s="48"/>
      <c r="D5" s="48"/>
      <c r="E5" s="48"/>
      <c r="F5" s="48"/>
      <c r="G5" s="88"/>
    </row>
    <row r="6" spans="1:7" ht="15.75" thickBot="1" x14ac:dyDescent="0.3">
      <c r="A6" s="56"/>
      <c r="B6" s="57"/>
      <c r="C6" s="57"/>
      <c r="D6" s="57"/>
      <c r="E6" s="57"/>
      <c r="F6" s="57"/>
      <c r="G6" s="53"/>
    </row>
    <row r="7" spans="1:7" ht="27" customHeight="1" thickBot="1" x14ac:dyDescent="0.3">
      <c r="A7" s="221" t="s">
        <v>15</v>
      </c>
      <c r="B7" s="222"/>
      <c r="C7" s="223"/>
      <c r="D7" s="42"/>
      <c r="E7" s="221" t="s">
        <v>6</v>
      </c>
      <c r="F7" s="222"/>
      <c r="G7" s="223"/>
    </row>
    <row r="8" spans="1:7" ht="49.5" customHeight="1" x14ac:dyDescent="0.25">
      <c r="A8" s="50">
        <v>10</v>
      </c>
      <c r="B8" s="229" t="s">
        <v>57</v>
      </c>
      <c r="C8" s="226" t="s">
        <v>68</v>
      </c>
      <c r="D8" s="43"/>
      <c r="E8" s="46">
        <v>10</v>
      </c>
      <c r="F8" s="229" t="s">
        <v>62</v>
      </c>
      <c r="G8" s="224" t="s">
        <v>122</v>
      </c>
    </row>
    <row r="9" spans="1:7" ht="49.5" customHeight="1" thickBot="1" x14ac:dyDescent="0.3">
      <c r="A9" s="51">
        <v>9</v>
      </c>
      <c r="B9" s="230"/>
      <c r="C9" s="227"/>
      <c r="D9" s="43"/>
      <c r="E9" s="8">
        <v>9</v>
      </c>
      <c r="F9" s="230"/>
      <c r="G9" s="225"/>
    </row>
    <row r="10" spans="1:7" ht="49.5" customHeight="1" x14ac:dyDescent="0.25">
      <c r="A10" s="50">
        <v>8</v>
      </c>
      <c r="B10" s="229" t="s">
        <v>58</v>
      </c>
      <c r="C10" s="226" t="s">
        <v>69</v>
      </c>
      <c r="D10" s="43"/>
      <c r="E10" s="46">
        <v>8</v>
      </c>
      <c r="F10" s="232" t="s">
        <v>63</v>
      </c>
      <c r="G10" s="224" t="s">
        <v>121</v>
      </c>
    </row>
    <row r="11" spans="1:7" ht="49.5" customHeight="1" thickBot="1" x14ac:dyDescent="0.3">
      <c r="A11" s="51">
        <v>7</v>
      </c>
      <c r="B11" s="230"/>
      <c r="C11" s="227"/>
      <c r="D11" s="43"/>
      <c r="E11" s="8">
        <v>7</v>
      </c>
      <c r="F11" s="233"/>
      <c r="G11" s="225"/>
    </row>
    <row r="12" spans="1:7" ht="49.5" customHeight="1" x14ac:dyDescent="0.25">
      <c r="A12" s="50">
        <v>6</v>
      </c>
      <c r="B12" s="229" t="s">
        <v>59</v>
      </c>
      <c r="C12" s="226" t="s">
        <v>70</v>
      </c>
      <c r="D12" s="43"/>
      <c r="E12" s="46">
        <v>6</v>
      </c>
      <c r="F12" s="229" t="s">
        <v>64</v>
      </c>
      <c r="G12" s="224" t="s">
        <v>123</v>
      </c>
    </row>
    <row r="13" spans="1:7" ht="42.75" customHeight="1" thickBot="1" x14ac:dyDescent="0.3">
      <c r="A13" s="51">
        <v>5</v>
      </c>
      <c r="B13" s="230"/>
      <c r="C13" s="227"/>
      <c r="D13" s="43"/>
      <c r="E13" s="8">
        <v>5</v>
      </c>
      <c r="F13" s="230"/>
      <c r="G13" s="225"/>
    </row>
    <row r="14" spans="1:7" ht="30" customHeight="1" x14ac:dyDescent="0.25">
      <c r="A14" s="50">
        <v>4</v>
      </c>
      <c r="B14" s="229" t="s">
        <v>60</v>
      </c>
      <c r="C14" s="226" t="s">
        <v>71</v>
      </c>
      <c r="D14" s="43"/>
      <c r="E14" s="46">
        <v>4</v>
      </c>
      <c r="F14" s="229" t="s">
        <v>65</v>
      </c>
      <c r="G14" s="224" t="s">
        <v>124</v>
      </c>
    </row>
    <row r="15" spans="1:7" ht="21.75" customHeight="1" thickBot="1" x14ac:dyDescent="0.3">
      <c r="A15" s="51">
        <v>3</v>
      </c>
      <c r="B15" s="230"/>
      <c r="C15" s="227"/>
      <c r="D15" s="43"/>
      <c r="E15" s="8">
        <v>3</v>
      </c>
      <c r="F15" s="230"/>
      <c r="G15" s="225"/>
    </row>
    <row r="16" spans="1:7" ht="15" customHeight="1" x14ac:dyDescent="0.25">
      <c r="A16" s="52">
        <v>2</v>
      </c>
      <c r="B16" s="231" t="s">
        <v>61</v>
      </c>
      <c r="C16" s="228" t="s">
        <v>72</v>
      </c>
      <c r="D16" s="43"/>
      <c r="E16" s="45">
        <v>2</v>
      </c>
      <c r="F16" s="231" t="s">
        <v>66</v>
      </c>
      <c r="G16" s="224" t="s">
        <v>67</v>
      </c>
    </row>
    <row r="17" spans="1:7" ht="18" customHeight="1" thickBot="1" x14ac:dyDescent="0.3">
      <c r="A17" s="51">
        <v>1</v>
      </c>
      <c r="B17" s="230"/>
      <c r="C17" s="227"/>
      <c r="D17" s="43"/>
      <c r="E17" s="8">
        <v>1</v>
      </c>
      <c r="F17" s="230"/>
      <c r="G17" s="225"/>
    </row>
    <row r="18" spans="1:7" x14ac:dyDescent="0.25">
      <c r="A18" s="59"/>
      <c r="B18" s="60"/>
      <c r="C18" s="60"/>
      <c r="D18" s="60"/>
      <c r="E18" s="60"/>
      <c r="F18" s="60"/>
      <c r="G18" s="61"/>
    </row>
  </sheetData>
  <mergeCells count="25">
    <mergeCell ref="B14:B15"/>
    <mergeCell ref="B16:B17"/>
    <mergeCell ref="F8:F9"/>
    <mergeCell ref="F10:F11"/>
    <mergeCell ref="F12:F13"/>
    <mergeCell ref="F14:F15"/>
    <mergeCell ref="F16:F17"/>
    <mergeCell ref="B8:B9"/>
    <mergeCell ref="B10:B11"/>
    <mergeCell ref="B12:B13"/>
    <mergeCell ref="G14:G15"/>
    <mergeCell ref="G16:G17"/>
    <mergeCell ref="C8:C9"/>
    <mergeCell ref="C10:C11"/>
    <mergeCell ref="C12:C13"/>
    <mergeCell ref="C14:C15"/>
    <mergeCell ref="C16:C17"/>
    <mergeCell ref="G8:G9"/>
    <mergeCell ref="G10:G11"/>
    <mergeCell ref="G12:G13"/>
    <mergeCell ref="A1:G1"/>
    <mergeCell ref="A2:G2"/>
    <mergeCell ref="A3:G3"/>
    <mergeCell ref="A7:C7"/>
    <mergeCell ref="E7:G7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Hoja1</vt:lpstr>
      <vt:lpstr>I. Evaluación de Riesgos</vt:lpstr>
      <vt:lpstr>II. Ev de Controles </vt:lpstr>
      <vt:lpstr>III. Mapa de Riesgo</vt:lpstr>
      <vt:lpstr>IV. Estrategias y Acciones</vt:lpstr>
      <vt:lpstr>Tabla Pond Valora. de Riesgos</vt:lpstr>
      <vt:lpstr>ClasificaciónFactor</vt:lpstr>
      <vt:lpstr>Cuadrantes</vt:lpstr>
      <vt:lpstr>Estrategias</vt:lpstr>
      <vt:lpstr>Impacto</vt:lpstr>
      <vt:lpstr>Nivel</vt:lpstr>
      <vt:lpstr>Probabilidad</vt:lpstr>
      <vt:lpstr>Rubros</vt:lpstr>
      <vt:lpstr>Selección</vt:lpstr>
      <vt:lpstr>TieneControles</vt:lpstr>
      <vt:lpstr>TipoControl</vt:lpstr>
      <vt:lpstr>TipoFactor</vt:lpstr>
      <vt:lpstr>ValoraciónSuficiencia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</dc:creator>
  <cp:lastModifiedBy>Windows User</cp:lastModifiedBy>
  <cp:lastPrinted>2021-12-02T23:21:52Z</cp:lastPrinted>
  <dcterms:created xsi:type="dcterms:W3CDTF">2011-12-02T17:35:45Z</dcterms:created>
  <dcterms:modified xsi:type="dcterms:W3CDTF">2021-12-21T22:25:31Z</dcterms:modified>
</cp:coreProperties>
</file>